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<sst xmlns="http://schemas.openxmlformats.org/spreadsheetml/2006/main" count="86" uniqueCount="85">
  <si>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</si>
  <si>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</si>
  <si>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</si>
  <si>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</si>
  <si>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</si>
  <si>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</si>
  <si>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</si>
  <si>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</si>
  <si>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</si>
  <si>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</si>
  <si>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</si>
  <si>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</si>
  <si>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</si>
  <si>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</si>
  <si>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</si>
  <si>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</si>
  <si>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</si>
  <si>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</si>
  <si>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</si>
  <si>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</si>
  <si>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</si>
  <si>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</si>
  <si>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</si>
  <si>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</si>
  <si>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</si>
  <si>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</si>
  <si>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</si>
  <si>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</si>
  <si>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</si>
  <si>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</si>
  <si>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</si>
  <si>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</si>
  <si>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</si>
  <si>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</si>
  <si>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</si>
  <si>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</si>
  <si>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</si>
  <si>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</si>
  <si>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</si>
  <si>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</si>
  <si>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</si>
  <si>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</si>
  <si>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</si>
  <si>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</si>
  <si>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</si>
  <si>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</si>
  <si>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</si>
  <si>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</si>
  <si>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</si>
  <si>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</si>
  <si>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</si>
  <si>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</si>
  <si>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</si>
  <si>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</si>
  <si>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</si>
  <si>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</si>
  <si>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</si>
  <si>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</si>
  <si>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</si>
  <si>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</si>
  <si>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</si>
  <si>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</si>
  <si>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</si>
  <si>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</si>
  <si>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</si>
  <si>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</si>
  <si>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</si>
  <si>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</si>
  <si>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</si>
  <si>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</si>
  <si>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</si>
  <si>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</si>
  <si>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</si>
  <si>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</si>
  <si>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</si>
  <si>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</si>
  <si>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</si>
  <si>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</si>
  <si>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</si>
  <si>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</si>
  <si>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</si>
  <si>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</si>
  <si>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</si>
  <si>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</si>
  <si>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21/05/23 - VENCIMENTO 26/05/23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</si>
</sst>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20331</v>
      </c>
      <c r="C7" s="10">
        <f aca="true" t="shared" si="0" ref="C7:K7">C8+C11</f>
        <v>29817</v>
      </c>
      <c r="D7" s="10">
        <f t="shared" si="0"/>
        <v>92699</v>
      </c>
      <c r="E7" s="10">
        <f t="shared" si="0"/>
        <v>77808</v>
      </c>
      <c r="F7" s="10">
        <f t="shared" si="0"/>
        <v>91183</v>
      </c>
      <c r="G7" s="10">
        <f t="shared" si="0"/>
        <v>38277</v>
      </c>
      <c r="H7" s="10">
        <f t="shared" si="0"/>
        <v>23661</v>
      </c>
      <c r="I7" s="10">
        <f t="shared" si="0"/>
        <v>38913</v>
      </c>
      <c r="J7" s="10">
        <f t="shared" si="0"/>
        <v>23110</v>
      </c>
      <c r="K7" s="10">
        <f t="shared" si="0"/>
        <v>71314</v>
      </c>
      <c r="L7" s="10">
        <f aca="true" t="shared" si="1" ref="L7:L13">SUM(B7:K7)</f>
        <v>507113</v>
      </c>
      <c r="M7" s="11"/>
    </row>
    <row r="8" spans="1:13" ht="17.25" customHeight="1">
      <c r="A8" s="12" t="s">
        <v>82</v>
      </c>
      <c r="B8" s="13">
        <f>B9+B10</f>
        <v>1738</v>
      </c>
      <c r="C8" s="13">
        <f aca="true" t="shared" si="2" ref="C8:K8">C9+C10</f>
        <v>2153</v>
      </c>
      <c r="D8" s="13">
        <f t="shared" si="2"/>
        <v>7226</v>
      </c>
      <c r="E8" s="13">
        <f t="shared" si="2"/>
        <v>5600</v>
      </c>
      <c r="F8" s="13">
        <f t="shared" si="2"/>
        <v>6353</v>
      </c>
      <c r="G8" s="13">
        <f t="shared" si="2"/>
        <v>3091</v>
      </c>
      <c r="H8" s="13">
        <f t="shared" si="2"/>
        <v>1798</v>
      </c>
      <c r="I8" s="13">
        <f t="shared" si="2"/>
        <v>2407</v>
      </c>
      <c r="J8" s="13">
        <f t="shared" si="2"/>
        <v>1552</v>
      </c>
      <c r="K8" s="13">
        <f t="shared" si="2"/>
        <v>4469</v>
      </c>
      <c r="L8" s="13">
        <f t="shared" si="1"/>
        <v>36387</v>
      </c>
      <c r="M8"/>
    </row>
    <row r="9" spans="1:13" ht="17.25" customHeight="1">
      <c r="A9" s="14" t="s">
        <v>18</v>
      </c>
      <c r="B9" s="15">
        <v>1738</v>
      </c>
      <c r="C9" s="15">
        <v>2153</v>
      </c>
      <c r="D9" s="15">
        <v>7226</v>
      </c>
      <c r="E9" s="15">
        <v>5600</v>
      </c>
      <c r="F9" s="15">
        <v>6353</v>
      </c>
      <c r="G9" s="15">
        <v>3091</v>
      </c>
      <c r="H9" s="15">
        <v>1769</v>
      </c>
      <c r="I9" s="15">
        <v>2407</v>
      </c>
      <c r="J9" s="15">
        <v>1552</v>
      </c>
      <c r="K9" s="15">
        <v>4469</v>
      </c>
      <c r="L9" s="13">
        <f t="shared" si="1"/>
        <v>36358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29</v>
      </c>
      <c r="I10" s="15">
        <v>0</v>
      </c>
      <c r="J10" s="15">
        <v>0</v>
      </c>
      <c r="K10" s="15">
        <v>0</v>
      </c>
      <c r="L10" s="13">
        <f t="shared" si="1"/>
        <v>29</v>
      </c>
      <c r="M10"/>
    </row>
    <row r="11" spans="1:13" ht="17.25" customHeight="1">
      <c r="A11" s="12" t="s">
        <v>71</v>
      </c>
      <c r="B11" s="15">
        <v>18593</v>
      </c>
      <c r="C11" s="15">
        <v>27664</v>
      </c>
      <c r="D11" s="15">
        <v>85473</v>
      </c>
      <c r="E11" s="15">
        <v>72208</v>
      </c>
      <c r="F11" s="15">
        <v>84830</v>
      </c>
      <c r="G11" s="15">
        <v>35186</v>
      </c>
      <c r="H11" s="15">
        <v>21863</v>
      </c>
      <c r="I11" s="15">
        <v>36506</v>
      </c>
      <c r="J11" s="15">
        <v>21558</v>
      </c>
      <c r="K11" s="15">
        <v>66845</v>
      </c>
      <c r="L11" s="13">
        <f t="shared" si="1"/>
        <v>470726</v>
      </c>
      <c r="M11" s="60"/>
    </row>
    <row r="12" spans="1:13" ht="17.25" customHeight="1">
      <c r="A12" s="14" t="s">
        <v>83</v>
      </c>
      <c r="B12" s="15">
        <v>2665</v>
      </c>
      <c r="C12" s="15">
        <v>2758</v>
      </c>
      <c r="D12" s="15">
        <v>8682</v>
      </c>
      <c r="E12" s="15">
        <v>9040</v>
      </c>
      <c r="F12" s="15">
        <v>8687</v>
      </c>
      <c r="G12" s="15">
        <v>4090</v>
      </c>
      <c r="H12" s="15">
        <v>2596</v>
      </c>
      <c r="I12" s="15">
        <v>2320</v>
      </c>
      <c r="J12" s="15">
        <v>1766</v>
      </c>
      <c r="K12" s="15">
        <v>4969</v>
      </c>
      <c r="L12" s="13">
        <f t="shared" si="1"/>
        <v>47573</v>
      </c>
      <c r="M12" s="60"/>
    </row>
    <row r="13" spans="1:13" ht="17.25" customHeight="1">
      <c r="A13" s="14" t="s">
        <v>72</v>
      </c>
      <c r="B13" s="15">
        <f>+B11-B12</f>
        <v>15928</v>
      </c>
      <c r="C13" s="15">
        <f aca="true" t="shared" si="3" ref="C13:K13">+C11-C12</f>
        <v>24906</v>
      </c>
      <c r="D13" s="15">
        <f t="shared" si="3"/>
        <v>76791</v>
      </c>
      <c r="E13" s="15">
        <f t="shared" si="3"/>
        <v>63168</v>
      </c>
      <c r="F13" s="15">
        <f t="shared" si="3"/>
        <v>76143</v>
      </c>
      <c r="G13" s="15">
        <f t="shared" si="3"/>
        <v>31096</v>
      </c>
      <c r="H13" s="15">
        <f t="shared" si="3"/>
        <v>19267</v>
      </c>
      <c r="I13" s="15">
        <f t="shared" si="3"/>
        <v>34186</v>
      </c>
      <c r="J13" s="15">
        <f t="shared" si="3"/>
        <v>19792</v>
      </c>
      <c r="K13" s="15">
        <f t="shared" si="3"/>
        <v>61876</v>
      </c>
      <c r="L13" s="13">
        <f t="shared" si="1"/>
        <v>423153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1.285593598613028</v>
      </c>
      <c r="C18" s="22">
        <v>1.184836629607461</v>
      </c>
      <c r="D18" s="22">
        <v>1.091257755803212</v>
      </c>
      <c r="E18" s="22">
        <v>1.097997232788919</v>
      </c>
      <c r="F18" s="22">
        <v>1.277661643704118</v>
      </c>
      <c r="G18" s="22">
        <v>1.131706335564822</v>
      </c>
      <c r="H18" s="22">
        <v>1.103995708121628</v>
      </c>
      <c r="I18" s="22">
        <v>1.131494396024823</v>
      </c>
      <c r="J18" s="22">
        <v>1.307971005282152</v>
      </c>
      <c r="K18" s="22">
        <v>1.14103653711651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191700.94999999998</v>
      </c>
      <c r="C20" s="25">
        <f aca="true" t="shared" si="4" ref="C20:K20">SUM(C21:C28)</f>
        <v>153625.99</v>
      </c>
      <c r="D20" s="25">
        <f t="shared" si="4"/>
        <v>522021.25999999995</v>
      </c>
      <c r="E20" s="25">
        <f t="shared" si="4"/>
        <v>445592.61000000004</v>
      </c>
      <c r="F20" s="25">
        <f t="shared" si="4"/>
        <v>533103.62</v>
      </c>
      <c r="G20" s="25">
        <f t="shared" si="4"/>
        <v>222332.71999999997</v>
      </c>
      <c r="H20" s="25">
        <f t="shared" si="4"/>
        <v>147565.22</v>
      </c>
      <c r="I20" s="25">
        <f t="shared" si="4"/>
        <v>199584.05000000002</v>
      </c>
      <c r="J20" s="25">
        <f t="shared" si="4"/>
        <v>154107.44</v>
      </c>
      <c r="K20" s="25">
        <f t="shared" si="4"/>
        <v>331464.65</v>
      </c>
      <c r="L20" s="25">
        <f>SUM(B20:K20)</f>
        <v>2901098.51</v>
      </c>
      <c r="M20"/>
    </row>
    <row r="21" spans="1:13" ht="17.25" customHeight="1">
      <c r="A21" s="26" t="s">
        <v>22</v>
      </c>
      <c r="B21" s="56">
        <f>ROUND((B15+B16)*B7,2)</f>
        <v>146084.33</v>
      </c>
      <c r="C21" s="56">
        <f aca="true" t="shared" si="5" ref="C21:K21">ROUND((C15+C16)*C7,2)</f>
        <v>120717.11</v>
      </c>
      <c r="D21" s="56">
        <f t="shared" si="5"/>
        <v>446670.13</v>
      </c>
      <c r="E21" s="56">
        <f t="shared" si="5"/>
        <v>379773.07</v>
      </c>
      <c r="F21" s="56">
        <f t="shared" si="5"/>
        <v>393235.81</v>
      </c>
      <c r="G21" s="56">
        <f t="shared" si="5"/>
        <v>181509.53</v>
      </c>
      <c r="H21" s="56">
        <f t="shared" si="5"/>
        <v>123590.87</v>
      </c>
      <c r="I21" s="56">
        <f t="shared" si="5"/>
        <v>168520.53</v>
      </c>
      <c r="J21" s="56">
        <f t="shared" si="5"/>
        <v>107787.35</v>
      </c>
      <c r="K21" s="56">
        <f t="shared" si="5"/>
        <v>271613.63</v>
      </c>
      <c r="L21" s="33">
        <f aca="true" t="shared" si="6" ref="L21:L28">SUM(B21:K21)</f>
        <v>2339502.3600000003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41720.75</v>
      </c>
      <c r="C22" s="33">
        <f t="shared" si="7"/>
        <v>22312.94</v>
      </c>
      <c r="D22" s="33">
        <f t="shared" si="7"/>
        <v>40762.11</v>
      </c>
      <c r="E22" s="33">
        <f t="shared" si="7"/>
        <v>37216.71</v>
      </c>
      <c r="F22" s="33">
        <f t="shared" si="7"/>
        <v>109186.5</v>
      </c>
      <c r="G22" s="33">
        <f t="shared" si="7"/>
        <v>23905.96</v>
      </c>
      <c r="H22" s="33">
        <f t="shared" si="7"/>
        <v>12852.92</v>
      </c>
      <c r="I22" s="33">
        <f t="shared" si="7"/>
        <v>22159.51</v>
      </c>
      <c r="J22" s="33">
        <f t="shared" si="7"/>
        <v>33195.38</v>
      </c>
      <c r="K22" s="33">
        <f t="shared" si="7"/>
        <v>38307.45</v>
      </c>
      <c r="L22" s="33">
        <f t="shared" si="6"/>
        <v>381620.23000000004</v>
      </c>
      <c r="M22"/>
    </row>
    <row r="23" spans="1:13" ht="17.25" customHeight="1">
      <c r="A23" s="27" t="s">
        <v>24</v>
      </c>
      <c r="B23" s="33">
        <v>1261.05</v>
      </c>
      <c r="C23" s="33">
        <v>8163.63</v>
      </c>
      <c r="D23" s="33">
        <v>28770.12</v>
      </c>
      <c r="E23" s="33">
        <v>23229.58</v>
      </c>
      <c r="F23" s="33">
        <v>26755.69</v>
      </c>
      <c r="G23" s="33">
        <v>15878.43</v>
      </c>
      <c r="H23" s="33">
        <v>8729.95</v>
      </c>
      <c r="I23" s="33">
        <v>6305.24</v>
      </c>
      <c r="J23" s="33">
        <v>8827.34</v>
      </c>
      <c r="K23" s="33">
        <v>16659.12</v>
      </c>
      <c r="L23" s="33">
        <f t="shared" si="6"/>
        <v>144580.15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450.7</v>
      </c>
      <c r="C26" s="33">
        <v>362.12</v>
      </c>
      <c r="D26" s="33">
        <v>1229.66</v>
      </c>
      <c r="E26" s="33">
        <v>1049.9</v>
      </c>
      <c r="F26" s="33">
        <v>1255.71</v>
      </c>
      <c r="G26" s="33">
        <v>523.65</v>
      </c>
      <c r="H26" s="33">
        <v>346.49</v>
      </c>
      <c r="I26" s="33">
        <v>471.54</v>
      </c>
      <c r="J26" s="33">
        <v>362.12</v>
      </c>
      <c r="K26" s="33">
        <v>781.56</v>
      </c>
      <c r="L26" s="33">
        <f t="shared" si="6"/>
        <v>6833.449999999999</v>
      </c>
      <c r="M26" s="60"/>
    </row>
    <row r="27" spans="1:13" ht="17.25" customHeight="1">
      <c r="A27" s="27" t="s">
        <v>75</v>
      </c>
      <c r="B27" s="33">
        <v>314.15</v>
      </c>
      <c r="C27" s="33">
        <v>236.73</v>
      </c>
      <c r="D27" s="33">
        <v>770.82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4166.97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-109896.25</v>
      </c>
      <c r="C31" s="33">
        <f t="shared" si="8"/>
        <v>-9473.2</v>
      </c>
      <c r="D31" s="33">
        <f t="shared" si="8"/>
        <v>-31794.4</v>
      </c>
      <c r="E31" s="33">
        <f t="shared" si="8"/>
        <v>-411758.65</v>
      </c>
      <c r="F31" s="33">
        <f t="shared" si="8"/>
        <v>-27953.2</v>
      </c>
      <c r="G31" s="33">
        <f t="shared" si="8"/>
        <v>-13600.4</v>
      </c>
      <c r="H31" s="33">
        <f t="shared" si="8"/>
        <v>-14095.53</v>
      </c>
      <c r="I31" s="33">
        <f t="shared" si="8"/>
        <v>-181590.8</v>
      </c>
      <c r="J31" s="33">
        <f t="shared" si="8"/>
        <v>-6828.8</v>
      </c>
      <c r="K31" s="33">
        <f t="shared" si="8"/>
        <v>-19663.6</v>
      </c>
      <c r="L31" s="33">
        <f aca="true" t="shared" si="9" ref="L31:L38">SUM(B31:K31)</f>
        <v>-826654.83</v>
      </c>
      <c r="M31"/>
    </row>
    <row r="32" spans="1:13" ht="18.75" customHeight="1">
      <c r="A32" s="27" t="s">
        <v>28</v>
      </c>
      <c r="B32" s="33">
        <f>B33+B34+B35+B36</f>
        <v>-7647.2</v>
      </c>
      <c r="C32" s="33">
        <f aca="true" t="shared" si="10" ref="C32:K32">C33+C34+C35+C36</f>
        <v>-9473.2</v>
      </c>
      <c r="D32" s="33">
        <f t="shared" si="10"/>
        <v>-31794.4</v>
      </c>
      <c r="E32" s="33">
        <f t="shared" si="10"/>
        <v>-24640</v>
      </c>
      <c r="F32" s="33">
        <f t="shared" si="10"/>
        <v>-27953.2</v>
      </c>
      <c r="G32" s="33">
        <f t="shared" si="10"/>
        <v>-13600.4</v>
      </c>
      <c r="H32" s="33">
        <f t="shared" si="10"/>
        <v>-7783.6</v>
      </c>
      <c r="I32" s="33">
        <f t="shared" si="10"/>
        <v>-10590.8</v>
      </c>
      <c r="J32" s="33">
        <f t="shared" si="10"/>
        <v>-6828.8</v>
      </c>
      <c r="K32" s="33">
        <f t="shared" si="10"/>
        <v>-19663.6</v>
      </c>
      <c r="L32" s="33">
        <f t="shared" si="9"/>
        <v>-159975.19999999998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-7647.2</v>
      </c>
      <c r="C33" s="33">
        <f t="shared" si="11"/>
        <v>-9473.2</v>
      </c>
      <c r="D33" s="33">
        <f t="shared" si="11"/>
        <v>-31794.4</v>
      </c>
      <c r="E33" s="33">
        <f t="shared" si="11"/>
        <v>-24640</v>
      </c>
      <c r="F33" s="33">
        <f t="shared" si="11"/>
        <v>-27953.2</v>
      </c>
      <c r="G33" s="33">
        <f t="shared" si="11"/>
        <v>-13600.4</v>
      </c>
      <c r="H33" s="33">
        <f t="shared" si="11"/>
        <v>-7783.6</v>
      </c>
      <c r="I33" s="33">
        <f t="shared" si="11"/>
        <v>-10590.8</v>
      </c>
      <c r="J33" s="33">
        <f t="shared" si="11"/>
        <v>-6828.8</v>
      </c>
      <c r="K33" s="33">
        <f t="shared" si="11"/>
        <v>-19663.6</v>
      </c>
      <c r="L33" s="33">
        <f t="shared" si="9"/>
        <v>-159975.19999999998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-666679.63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81804.69999999998</v>
      </c>
      <c r="C55" s="41">
        <f t="shared" si="16"/>
        <v>144152.78999999998</v>
      </c>
      <c r="D55" s="41">
        <f t="shared" si="16"/>
        <v>490226.8599999999</v>
      </c>
      <c r="E55" s="41">
        <f t="shared" si="16"/>
        <v>33833.96000000002</v>
      </c>
      <c r="F55" s="41">
        <f t="shared" si="16"/>
        <v>505150.42</v>
      </c>
      <c r="G55" s="41">
        <f t="shared" si="16"/>
        <v>208732.31999999998</v>
      </c>
      <c r="H55" s="41">
        <f t="shared" si="16"/>
        <v>133469.69</v>
      </c>
      <c r="I55" s="41">
        <f t="shared" si="16"/>
        <v>17993.25000000003</v>
      </c>
      <c r="J55" s="41">
        <f t="shared" si="16"/>
        <v>147278.64</v>
      </c>
      <c r="K55" s="41">
        <f t="shared" si="16"/>
        <v>311801.05000000005</v>
      </c>
      <c r="L55" s="42">
        <f t="shared" si="14"/>
        <v>2074443.68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81804.71</v>
      </c>
      <c r="C61" s="41">
        <f aca="true" t="shared" si="18" ref="C61:J61">SUM(C62:C73)</f>
        <v>144152.78</v>
      </c>
      <c r="D61" s="41">
        <f t="shared" si="18"/>
        <v>490226.8715757831</v>
      </c>
      <c r="E61" s="41">
        <f t="shared" si="18"/>
        <v>33833.955298395944</v>
      </c>
      <c r="F61" s="41">
        <f t="shared" si="18"/>
        <v>505150.41638031584</v>
      </c>
      <c r="G61" s="41">
        <f t="shared" si="18"/>
        <v>208732.31643988818</v>
      </c>
      <c r="H61" s="41">
        <f t="shared" si="18"/>
        <v>133469.68555025352</v>
      </c>
      <c r="I61" s="41">
        <f>SUM(I62:I78)</f>
        <v>17993.23651675001</v>
      </c>
      <c r="J61" s="41">
        <f t="shared" si="18"/>
        <v>147278.6514847432</v>
      </c>
      <c r="K61" s="41">
        <f>SUM(K62:K75)</f>
        <v>311801.04</v>
      </c>
      <c r="L61" s="46">
        <f>SUM(B61:K61)</f>
        <v>2074443.6632461299</v>
      </c>
      <c r="M61" s="40"/>
    </row>
    <row r="62" spans="1:13" ht="18.75" customHeight="1">
      <c r="A62" s="47" t="s">
        <v>46</v>
      </c>
      <c r="B62" s="48">
        <v>81804.71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81804.71</v>
      </c>
      <c r="M62"/>
    </row>
    <row r="63" spans="1:13" ht="18.75" customHeight="1">
      <c r="A63" s="47" t="s">
        <v>55</v>
      </c>
      <c r="B63" s="17">
        <v>0</v>
      </c>
      <c r="C63" s="48">
        <v>125931.87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125931.87</v>
      </c>
      <c r="M63"/>
    </row>
    <row r="64" spans="1:13" ht="18.75" customHeight="1">
      <c r="A64" s="47" t="s">
        <v>56</v>
      </c>
      <c r="B64" s="17">
        <v>0</v>
      </c>
      <c r="C64" s="48">
        <v>18220.91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18220.91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490226.8715757831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490226.8715757831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33833.955298395944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33833.955298395944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505150.41638031584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505150.41638031584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208732.31643988818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208732.31643988818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133469.68555025352</v>
      </c>
      <c r="I69" s="17">
        <v>0</v>
      </c>
      <c r="J69" s="17">
        <v>0</v>
      </c>
      <c r="K69" s="17">
        <v>0</v>
      </c>
      <c r="L69" s="46">
        <f t="shared" si="19"/>
        <v>133469.68555025352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17993.23651675001</v>
      </c>
      <c r="J70" s="17">
        <v>0</v>
      </c>
      <c r="K70" s="17">
        <v>0</v>
      </c>
      <c r="L70" s="46">
        <f t="shared" si="19"/>
        <v>17993.23651675001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147278.6514847432</v>
      </c>
      <c r="K71" s="17">
        <v>0</v>
      </c>
      <c r="L71" s="46">
        <f t="shared" si="19"/>
        <v>147278.6514847432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147575.43</v>
      </c>
      <c r="L72" s="46">
        <f t="shared" si="19"/>
        <v>147575.43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164225.61</v>
      </c>
      <c r="L73" s="46">
        <f t="shared" si="19"/>
        <v>164225.61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2023-05-25T23:24:38Z</dcterms:modified>
  <cp:category/>
  <cp:version/>
  <cp:contentType/>
  <cp:contentStatus/>
</cp:coreProperties>
</file>