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<sst xmlns="http://schemas.openxmlformats.org/spreadsheetml/2006/main" count="86" uniqueCount="85">
  <si>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</si>
  <si>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</si>
  <si>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</si>
  <si>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</si>
  <si>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</si>
  <si>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</si>
  <si>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</si>
  <si>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</si>
  <si>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</si>
  <si>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</si>
  <si>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</si>
  <si>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</si>
  <si>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</si>
  <si>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</si>
  <si>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</si>
  <si>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</si>
  <si>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</si>
  <si>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</si>
  <si>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</si>
  <si>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</si>
  <si>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</si>
  <si>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</si>
  <si>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</si>
  <si>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</si>
  <si>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</si>
  <si>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</si>
  <si>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</si>
  <si>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</si>
  <si>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</si>
  <si>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</si>
  <si>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</si>
  <si>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</si>
  <si>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</si>
  <si>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</si>
  <si>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</si>
  <si>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</si>
  <si>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</si>
  <si>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</si>
  <si>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</si>
  <si>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</si>
  <si>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</si>
  <si>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</si>
  <si>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</si>
  <si>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</si>
  <si>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</si>
  <si>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</si>
  <si>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</si>
  <si>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</si>
  <si>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</si>
  <si>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</si>
  <si>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</si>
  <si>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</si>
  <si>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</si>
  <si>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</si>
  <si>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</si>
  <si>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</si>
  <si>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</si>
  <si>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</si>
  <si>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</si>
  <si>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</si>
  <si>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</si>
  <si>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</si>
  <si>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</si>
  <si>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</si>
  <si>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</si>
  <si>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</si>
  <si>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</si>
  <si>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</si>
  <si>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</si>
  <si>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</si>
  <si>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</si>
  <si>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</si>
  <si>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</si>
  <si>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</si>
  <si>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</si>
  <si>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</si>
  <si>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</si>
  <si>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</si>
  <si>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</si>
  <si>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</si>
  <si>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</si>
  <si>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</si>
  <si>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</si>
  <si>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</si>
  <si>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13/05/23 - VENCIMENTO 19/05/23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</si>
</sst>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47633</v>
      </c>
      <c r="C7" s="10">
        <f aca="true" t="shared" si="0" ref="C7:K7">C8+C11</f>
        <v>60122</v>
      </c>
      <c r="D7" s="10">
        <f t="shared" si="0"/>
        <v>188756</v>
      </c>
      <c r="E7" s="10">
        <f t="shared" si="0"/>
        <v>159970</v>
      </c>
      <c r="F7" s="10">
        <f t="shared" si="0"/>
        <v>164250</v>
      </c>
      <c r="G7" s="10">
        <f t="shared" si="0"/>
        <v>75848</v>
      </c>
      <c r="H7" s="10">
        <f t="shared" si="0"/>
        <v>39762</v>
      </c>
      <c r="I7" s="10">
        <f t="shared" si="0"/>
        <v>69568</v>
      </c>
      <c r="J7" s="10">
        <f t="shared" si="0"/>
        <v>47206</v>
      </c>
      <c r="K7" s="10">
        <f t="shared" si="0"/>
        <v>128762</v>
      </c>
      <c r="L7" s="10">
        <f aca="true" t="shared" si="1" ref="L7:L13">SUM(B7:K7)</f>
        <v>981877</v>
      </c>
      <c r="M7" s="11"/>
    </row>
    <row r="8" spans="1:13" ht="17.25" customHeight="1">
      <c r="A8" s="12" t="s">
        <v>82</v>
      </c>
      <c r="B8" s="13">
        <f>B9+B10</f>
        <v>3577</v>
      </c>
      <c r="C8" s="13">
        <f aca="true" t="shared" si="2" ref="C8:K8">C9+C10</f>
        <v>3949</v>
      </c>
      <c r="D8" s="13">
        <f t="shared" si="2"/>
        <v>13307</v>
      </c>
      <c r="E8" s="13">
        <f t="shared" si="2"/>
        <v>10228</v>
      </c>
      <c r="F8" s="13">
        <f t="shared" si="2"/>
        <v>9477</v>
      </c>
      <c r="G8" s="13">
        <f t="shared" si="2"/>
        <v>5771</v>
      </c>
      <c r="H8" s="13">
        <f t="shared" si="2"/>
        <v>2467</v>
      </c>
      <c r="I8" s="13">
        <f t="shared" si="2"/>
        <v>3262</v>
      </c>
      <c r="J8" s="13">
        <f t="shared" si="2"/>
        <v>3048</v>
      </c>
      <c r="K8" s="13">
        <f t="shared" si="2"/>
        <v>7580</v>
      </c>
      <c r="L8" s="13">
        <f t="shared" si="1"/>
        <v>62666</v>
      </c>
      <c r="M8"/>
    </row>
    <row r="9" spans="1:13" ht="17.25" customHeight="1">
      <c r="A9" s="14" t="s">
        <v>18</v>
      </c>
      <c r="B9" s="15">
        <v>3576</v>
      </c>
      <c r="C9" s="15">
        <v>3949</v>
      </c>
      <c r="D9" s="15">
        <v>13307</v>
      </c>
      <c r="E9" s="15">
        <v>10226</v>
      </c>
      <c r="F9" s="15">
        <v>9477</v>
      </c>
      <c r="G9" s="15">
        <v>5771</v>
      </c>
      <c r="H9" s="15">
        <v>2437</v>
      </c>
      <c r="I9" s="15">
        <v>3262</v>
      </c>
      <c r="J9" s="15">
        <v>3048</v>
      </c>
      <c r="K9" s="15">
        <v>7580</v>
      </c>
      <c r="L9" s="13">
        <f t="shared" si="1"/>
        <v>62633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 t="shared" si="1"/>
        <v>33</v>
      </c>
      <c r="M10"/>
    </row>
    <row r="11" spans="1:13" ht="17.25" customHeight="1">
      <c r="A11" s="12" t="s">
        <v>71</v>
      </c>
      <c r="B11" s="15">
        <v>44056</v>
      </c>
      <c r="C11" s="15">
        <v>56173</v>
      </c>
      <c r="D11" s="15">
        <v>175449</v>
      </c>
      <c r="E11" s="15">
        <v>149742</v>
      </c>
      <c r="F11" s="15">
        <v>154773</v>
      </c>
      <c r="G11" s="15">
        <v>70077</v>
      </c>
      <c r="H11" s="15">
        <v>37295</v>
      </c>
      <c r="I11" s="15">
        <v>66306</v>
      </c>
      <c r="J11" s="15">
        <v>44158</v>
      </c>
      <c r="K11" s="15">
        <v>121182</v>
      </c>
      <c r="L11" s="13">
        <f t="shared" si="1"/>
        <v>919211</v>
      </c>
      <c r="M11" s="60"/>
    </row>
    <row r="12" spans="1:13" ht="17.25" customHeight="1">
      <c r="A12" s="14" t="s">
        <v>83</v>
      </c>
      <c r="B12" s="15">
        <v>5414</v>
      </c>
      <c r="C12" s="15">
        <v>4583</v>
      </c>
      <c r="D12" s="15">
        <v>15605</v>
      </c>
      <c r="E12" s="15">
        <v>15806</v>
      </c>
      <c r="F12" s="15">
        <v>13900</v>
      </c>
      <c r="G12" s="15">
        <v>7112</v>
      </c>
      <c r="H12" s="15">
        <v>3605</v>
      </c>
      <c r="I12" s="15">
        <v>3492</v>
      </c>
      <c r="J12" s="15">
        <v>3665</v>
      </c>
      <c r="K12" s="15">
        <v>7878</v>
      </c>
      <c r="L12" s="13">
        <f t="shared" si="1"/>
        <v>81060</v>
      </c>
      <c r="M12" s="60"/>
    </row>
    <row r="13" spans="1:13" ht="17.25" customHeight="1">
      <c r="A13" s="14" t="s">
        <v>72</v>
      </c>
      <c r="B13" s="15">
        <f>+B11-B12</f>
        <v>38642</v>
      </c>
      <c r="C13" s="15">
        <f aca="true" t="shared" si="3" ref="C13:K13">+C11-C12</f>
        <v>51590</v>
      </c>
      <c r="D13" s="15">
        <f t="shared" si="3"/>
        <v>159844</v>
      </c>
      <c r="E13" s="15">
        <f t="shared" si="3"/>
        <v>133936</v>
      </c>
      <c r="F13" s="15">
        <f t="shared" si="3"/>
        <v>140873</v>
      </c>
      <c r="G13" s="15">
        <f t="shared" si="3"/>
        <v>62965</v>
      </c>
      <c r="H13" s="15">
        <f t="shared" si="3"/>
        <v>33690</v>
      </c>
      <c r="I13" s="15">
        <f t="shared" si="3"/>
        <v>62814</v>
      </c>
      <c r="J13" s="15">
        <f t="shared" si="3"/>
        <v>40493</v>
      </c>
      <c r="K13" s="15">
        <f t="shared" si="3"/>
        <v>113304</v>
      </c>
      <c r="L13" s="13">
        <f t="shared" si="1"/>
        <v>838151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1.292109769849402</v>
      </c>
      <c r="C18" s="22">
        <v>1.182689902181636</v>
      </c>
      <c r="D18" s="22">
        <v>1.078913376932512</v>
      </c>
      <c r="E18" s="22">
        <v>1.070818493766279</v>
      </c>
      <c r="F18" s="22">
        <v>1.252676301988059</v>
      </c>
      <c r="G18" s="22">
        <v>1.16717110096934</v>
      </c>
      <c r="H18" s="22">
        <v>1.101766388461775</v>
      </c>
      <c r="I18" s="22">
        <v>1.156950892021026</v>
      </c>
      <c r="J18" s="22">
        <v>1.28727262113163</v>
      </c>
      <c r="K18" s="22">
        <v>1.107821684981849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446045.51</v>
      </c>
      <c r="C20" s="25">
        <f aca="true" t="shared" si="4" ref="C20:K20">SUM(C21:C28)</f>
        <v>299419.03</v>
      </c>
      <c r="D20" s="25">
        <f t="shared" si="4"/>
        <v>1027521.8400000001</v>
      </c>
      <c r="E20" s="25">
        <f t="shared" si="4"/>
        <v>869698.57</v>
      </c>
      <c r="F20" s="25">
        <f t="shared" si="4"/>
        <v>928750.75</v>
      </c>
      <c r="G20" s="25">
        <f t="shared" si="4"/>
        <v>440387.58999999997</v>
      </c>
      <c r="H20" s="25">
        <f t="shared" si="4"/>
        <v>241441.97999999998</v>
      </c>
      <c r="I20" s="25">
        <f t="shared" si="4"/>
        <v>360867.19999999995</v>
      </c>
      <c r="J20" s="25">
        <f t="shared" si="4"/>
        <v>298422.05999999994</v>
      </c>
      <c r="K20" s="25">
        <f t="shared" si="4"/>
        <v>568491.11</v>
      </c>
      <c r="L20" s="25">
        <f>SUM(B20:K20)</f>
        <v>5481045.64</v>
      </c>
      <c r="M20"/>
    </row>
    <row r="21" spans="1:13" ht="17.25" customHeight="1">
      <c r="A21" s="26" t="s">
        <v>22</v>
      </c>
      <c r="B21" s="56">
        <f>ROUND((B15+B16)*B7,2)</f>
        <v>342257.39</v>
      </c>
      <c r="C21" s="56">
        <f aca="true" t="shared" si="5" ref="C21:K21">ROUND((C15+C16)*C7,2)</f>
        <v>243409.93</v>
      </c>
      <c r="D21" s="56">
        <f t="shared" si="5"/>
        <v>909520.79</v>
      </c>
      <c r="E21" s="56">
        <f t="shared" si="5"/>
        <v>780797.57</v>
      </c>
      <c r="F21" s="56">
        <f t="shared" si="5"/>
        <v>708344.55</v>
      </c>
      <c r="G21" s="56">
        <f t="shared" si="5"/>
        <v>359671.22</v>
      </c>
      <c r="H21" s="56">
        <f t="shared" si="5"/>
        <v>207692.83</v>
      </c>
      <c r="I21" s="56">
        <f t="shared" si="5"/>
        <v>301278.14</v>
      </c>
      <c r="J21" s="56">
        <f t="shared" si="5"/>
        <v>220173.5</v>
      </c>
      <c r="K21" s="56">
        <f t="shared" si="5"/>
        <v>490415.83</v>
      </c>
      <c r="L21" s="33">
        <f aca="true" t="shared" si="6" ref="L21:L28">SUM(B21:K21)</f>
        <v>4563561.75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99976.73</v>
      </c>
      <c r="C22" s="33">
        <f t="shared" si="7"/>
        <v>44468.54</v>
      </c>
      <c r="D22" s="33">
        <f t="shared" si="7"/>
        <v>71773.36</v>
      </c>
      <c r="E22" s="33">
        <f t="shared" si="7"/>
        <v>55294.91</v>
      </c>
      <c r="F22" s="33">
        <f t="shared" si="7"/>
        <v>178981.88</v>
      </c>
      <c r="G22" s="33">
        <f t="shared" si="7"/>
        <v>60126.63</v>
      </c>
      <c r="H22" s="33">
        <f t="shared" si="7"/>
        <v>21136.15</v>
      </c>
      <c r="I22" s="33">
        <f t="shared" si="7"/>
        <v>47285.87</v>
      </c>
      <c r="J22" s="33">
        <f t="shared" si="7"/>
        <v>63249.82</v>
      </c>
      <c r="K22" s="33">
        <f t="shared" si="7"/>
        <v>52877.46</v>
      </c>
      <c r="L22" s="33">
        <f t="shared" si="6"/>
        <v>695171.35</v>
      </c>
      <c r="M22"/>
    </row>
    <row r="23" spans="1:13" ht="17.25" customHeight="1">
      <c r="A23" s="27" t="s">
        <v>24</v>
      </c>
      <c r="B23" s="33">
        <v>1061.94</v>
      </c>
      <c r="C23" s="33">
        <v>9092.82</v>
      </c>
      <c r="D23" s="33">
        <v>40338.47</v>
      </c>
      <c r="E23" s="33">
        <v>28183.34</v>
      </c>
      <c r="F23" s="33">
        <v>37579.46</v>
      </c>
      <c r="G23" s="33">
        <v>19517.08</v>
      </c>
      <c r="H23" s="33">
        <v>10263.2</v>
      </c>
      <c r="I23" s="33">
        <v>9720.05</v>
      </c>
      <c r="J23" s="33">
        <v>10685.73</v>
      </c>
      <c r="K23" s="33">
        <v>20375.89</v>
      </c>
      <c r="L23" s="33">
        <f t="shared" si="6"/>
        <v>186817.97999999998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565.33</v>
      </c>
      <c r="C26" s="33">
        <v>377.76</v>
      </c>
      <c r="D26" s="33">
        <v>1300</v>
      </c>
      <c r="E26" s="33">
        <v>1099.4</v>
      </c>
      <c r="F26" s="33">
        <v>1174.95</v>
      </c>
      <c r="G26" s="33">
        <v>557.51</v>
      </c>
      <c r="H26" s="33">
        <v>304.81</v>
      </c>
      <c r="I26" s="33">
        <v>455.91</v>
      </c>
      <c r="J26" s="33">
        <v>377.76</v>
      </c>
      <c r="K26" s="33">
        <v>719.04</v>
      </c>
      <c r="L26" s="33">
        <f t="shared" si="6"/>
        <v>6932.470000000001</v>
      </c>
      <c r="M26" s="60"/>
    </row>
    <row r="27" spans="1:13" ht="17.25" customHeight="1">
      <c r="A27" s="27" t="s">
        <v>75</v>
      </c>
      <c r="B27" s="33">
        <v>314.15</v>
      </c>
      <c r="C27" s="33">
        <v>236.52</v>
      </c>
      <c r="D27" s="33">
        <v>770.8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4166.74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-117983.45</v>
      </c>
      <c r="C31" s="33">
        <f t="shared" si="8"/>
        <v>-17375.6</v>
      </c>
      <c r="D31" s="33">
        <f t="shared" si="8"/>
        <v>-58550.8</v>
      </c>
      <c r="E31" s="33">
        <f t="shared" si="8"/>
        <v>-806513.05</v>
      </c>
      <c r="F31" s="33">
        <f t="shared" si="8"/>
        <v>-41698.8</v>
      </c>
      <c r="G31" s="33">
        <f t="shared" si="8"/>
        <v>-25392.4</v>
      </c>
      <c r="H31" s="33">
        <f t="shared" si="8"/>
        <v>-17034.73</v>
      </c>
      <c r="I31" s="33">
        <f t="shared" si="8"/>
        <v>-329352.8</v>
      </c>
      <c r="J31" s="33">
        <f t="shared" si="8"/>
        <v>-13411.2</v>
      </c>
      <c r="K31" s="33">
        <f t="shared" si="8"/>
        <v>-33352</v>
      </c>
      <c r="L31" s="33">
        <f aca="true" t="shared" si="9" ref="L31:L38">SUM(B31:K31)</f>
        <v>-1460664.83</v>
      </c>
      <c r="M31"/>
    </row>
    <row r="32" spans="1:13" ht="18.75" customHeight="1">
      <c r="A32" s="27" t="s">
        <v>28</v>
      </c>
      <c r="B32" s="33">
        <f>B33+B34+B35+B36</f>
        <v>-15734.4</v>
      </c>
      <c r="C32" s="33">
        <f aca="true" t="shared" si="10" ref="C32:K32">C33+C34+C35+C36</f>
        <v>-17375.6</v>
      </c>
      <c r="D32" s="33">
        <f t="shared" si="10"/>
        <v>-58550.8</v>
      </c>
      <c r="E32" s="33">
        <f t="shared" si="10"/>
        <v>-44994.4</v>
      </c>
      <c r="F32" s="33">
        <f t="shared" si="10"/>
        <v>-41698.8</v>
      </c>
      <c r="G32" s="33">
        <f t="shared" si="10"/>
        <v>-25392.4</v>
      </c>
      <c r="H32" s="33">
        <f t="shared" si="10"/>
        <v>-10722.8</v>
      </c>
      <c r="I32" s="33">
        <f t="shared" si="10"/>
        <v>-14352.8</v>
      </c>
      <c r="J32" s="33">
        <f t="shared" si="10"/>
        <v>-13411.2</v>
      </c>
      <c r="K32" s="33">
        <f t="shared" si="10"/>
        <v>-33352</v>
      </c>
      <c r="L32" s="33">
        <f t="shared" si="9"/>
        <v>-275585.19999999995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-15734.4</v>
      </c>
      <c r="C33" s="33">
        <f t="shared" si="11"/>
        <v>-17375.6</v>
      </c>
      <c r="D33" s="33">
        <f t="shared" si="11"/>
        <v>-58550.8</v>
      </c>
      <c r="E33" s="33">
        <f t="shared" si="11"/>
        <v>-44994.4</v>
      </c>
      <c r="F33" s="33">
        <f t="shared" si="11"/>
        <v>-41698.8</v>
      </c>
      <c r="G33" s="33">
        <f t="shared" si="11"/>
        <v>-25392.4</v>
      </c>
      <c r="H33" s="33">
        <f t="shared" si="11"/>
        <v>-10722.8</v>
      </c>
      <c r="I33" s="33">
        <f t="shared" si="11"/>
        <v>-14352.8</v>
      </c>
      <c r="J33" s="33">
        <f t="shared" si="11"/>
        <v>-13411.2</v>
      </c>
      <c r="K33" s="33">
        <f t="shared" si="11"/>
        <v>-33352</v>
      </c>
      <c r="L33" s="33">
        <f t="shared" si="9"/>
        <v>-275585.19999999995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-761518.65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-1185079.6300000001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328062.06</v>
      </c>
      <c r="C55" s="41">
        <f t="shared" si="16"/>
        <v>282043.43000000005</v>
      </c>
      <c r="D55" s="41">
        <f t="shared" si="16"/>
        <v>968971.04</v>
      </c>
      <c r="E55" s="41">
        <f t="shared" si="16"/>
        <v>63185.5199999999</v>
      </c>
      <c r="F55" s="41">
        <f t="shared" si="16"/>
        <v>887051.95</v>
      </c>
      <c r="G55" s="41">
        <f t="shared" si="16"/>
        <v>414995.18999999994</v>
      </c>
      <c r="H55" s="41">
        <f t="shared" si="16"/>
        <v>224407.24999999997</v>
      </c>
      <c r="I55" s="41">
        <f t="shared" si="16"/>
        <v>31514.399999999965</v>
      </c>
      <c r="J55" s="41">
        <f t="shared" si="16"/>
        <v>285010.8599999999</v>
      </c>
      <c r="K55" s="41">
        <f t="shared" si="16"/>
        <v>535139.11</v>
      </c>
      <c r="L55" s="42">
        <f t="shared" si="14"/>
        <v>4020380.8099999996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328062.07</v>
      </c>
      <c r="C61" s="41">
        <f aca="true" t="shared" si="18" ref="C61:J61">SUM(C62:C73)</f>
        <v>282043.43</v>
      </c>
      <c r="D61" s="41">
        <f t="shared" si="18"/>
        <v>968971.0232240928</v>
      </c>
      <c r="E61" s="41">
        <f t="shared" si="18"/>
        <v>63185.519444387406</v>
      </c>
      <c r="F61" s="41">
        <f t="shared" si="18"/>
        <v>887051.9534046218</v>
      </c>
      <c r="G61" s="41">
        <f t="shared" si="18"/>
        <v>414995.1894406133</v>
      </c>
      <c r="H61" s="41">
        <f t="shared" si="18"/>
        <v>224407.2458967672</v>
      </c>
      <c r="I61" s="41">
        <f>SUM(I62:I78)</f>
        <v>31514.386940615484</v>
      </c>
      <c r="J61" s="41">
        <f t="shared" si="18"/>
        <v>285010.8680512723</v>
      </c>
      <c r="K61" s="41">
        <f>SUM(K62:K75)</f>
        <v>535139.11</v>
      </c>
      <c r="L61" s="46">
        <f>SUM(B61:K61)</f>
        <v>4020380.7964023706</v>
      </c>
      <c r="M61" s="40"/>
    </row>
    <row r="62" spans="1:13" ht="18.75" customHeight="1">
      <c r="A62" s="47" t="s">
        <v>46</v>
      </c>
      <c r="B62" s="48">
        <v>328062.07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328062.07</v>
      </c>
      <c r="M62"/>
    </row>
    <row r="63" spans="1:13" ht="18.75" customHeight="1">
      <c r="A63" s="47" t="s">
        <v>55</v>
      </c>
      <c r="B63" s="17">
        <v>0</v>
      </c>
      <c r="C63" s="48">
        <v>246449.55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246449.55</v>
      </c>
      <c r="M63"/>
    </row>
    <row r="64" spans="1:13" ht="18.75" customHeight="1">
      <c r="A64" s="47" t="s">
        <v>56</v>
      </c>
      <c r="B64" s="17">
        <v>0</v>
      </c>
      <c r="C64" s="48">
        <v>35593.88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35593.88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968971.0232240928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968971.0232240928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63185.519444387406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63185.519444387406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887051.9534046218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887051.9534046218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414995.1894406133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414995.1894406133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224407.2458967672</v>
      </c>
      <c r="I69" s="17">
        <v>0</v>
      </c>
      <c r="J69" s="17">
        <v>0</v>
      </c>
      <c r="K69" s="17">
        <v>0</v>
      </c>
      <c r="L69" s="46">
        <f t="shared" si="19"/>
        <v>224407.2458967672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31514.386940615484</v>
      </c>
      <c r="J70" s="17">
        <v>0</v>
      </c>
      <c r="K70" s="17">
        <v>0</v>
      </c>
      <c r="L70" s="46">
        <f t="shared" si="19"/>
        <v>31514.386940615484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285010.8680512723</v>
      </c>
      <c r="K71" s="17">
        <v>0</v>
      </c>
      <c r="L71" s="46">
        <f t="shared" si="19"/>
        <v>285010.8680512723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289028.63</v>
      </c>
      <c r="L72" s="46">
        <f t="shared" si="19"/>
        <v>289028.63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246110.48</v>
      </c>
      <c r="L73" s="46">
        <f t="shared" si="19"/>
        <v>246110.48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2023-05-18T23:31:51Z</dcterms:modified>
  <cp:category/>
  <cp:version/>
  <cp:contentType/>
  <cp:contentStatus/>
</cp:coreProperties>
</file>