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<sst xmlns="http://schemas.openxmlformats.org/spreadsheetml/2006/main" count="86" uniqueCount="85">
  <si>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</si>
  <si>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</si>
  <si>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</si>
  <si>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</si>
  <si>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</si>
  <si>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</si>
  <si>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</si>
  <si>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</si>
  <si>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</si>
  <si>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</si>
  <si>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</si>
  <si>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</si>
  <si>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</si>
  <si>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</si>
  <si>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</si>
  <si>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</si>
  <si>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</si>
  <si>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</si>
  <si>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</si>
  <si>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</si>
  <si>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</si>
  <si>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</si>
  <si>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</si>
  <si>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</si>
  <si>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</si>
  <si>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</si>
  <si>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</si>
  <si>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</si>
  <si>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</si>
  <si>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</si>
  <si>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</si>
  <si>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</si>
  <si>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</si>
  <si>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</si>
  <si>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</si>
  <si>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</si>
  <si>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</si>
  <si>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</si>
  <si>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</si>
  <si>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</si>
  <si>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</si>
  <si>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</si>
  <si>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</si>
  <si>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</si>
  <si>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</si>
  <si>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</si>
  <si>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</si>
  <si>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</si>
  <si>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</si>
  <si>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</si>
  <si>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</si>
  <si>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</si>
  <si>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</si>
  <si>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</si>
  <si>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</si>
  <si>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</si>
  <si>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</si>
  <si>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</si>
  <si>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</si>
  <si>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</si>
  <si>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</si>
  <si>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</si>
  <si>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</si>
  <si>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</si>
  <si>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</si>
  <si>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</si>
  <si>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</si>
  <si>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</si>
  <si>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</si>
  <si>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</si>
  <si>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</si>
  <si>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</si>
  <si>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</si>
  <si>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</si>
  <si>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</si>
  <si>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</si>
  <si>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</si>
  <si>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</si>
  <si>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</si>
  <si>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</si>
  <si>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</si>
  <si>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</si>
  <si>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</si>
  <si>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</si>
  <si>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04/05/23 - VENCIMENTO 11/05/23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</si>
</sst>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88145</v>
      </c>
      <c r="C7" s="10">
        <f aca="true" t="shared" si="0" ref="C7:K7">C8+C11</f>
        <v>115133</v>
      </c>
      <c r="D7" s="10">
        <f t="shared" si="0"/>
        <v>335792</v>
      </c>
      <c r="E7" s="10">
        <f t="shared" si="0"/>
        <v>268109</v>
      </c>
      <c r="F7" s="10">
        <f t="shared" si="0"/>
        <v>277565</v>
      </c>
      <c r="G7" s="10">
        <f t="shared" si="0"/>
        <v>157849</v>
      </c>
      <c r="H7" s="10">
        <f t="shared" si="0"/>
        <v>89371</v>
      </c>
      <c r="I7" s="10">
        <f t="shared" si="0"/>
        <v>123752</v>
      </c>
      <c r="J7" s="10">
        <f t="shared" si="0"/>
        <v>133009</v>
      </c>
      <c r="K7" s="10">
        <f t="shared" si="0"/>
        <v>229518</v>
      </c>
      <c r="L7" s="10">
        <f aca="true" t="shared" si="1" ref="L7:L13">SUM(B7:K7)</f>
        <v>1818243</v>
      </c>
      <c r="M7" s="11"/>
    </row>
    <row r="8" spans="1:13" ht="17.25" customHeight="1">
      <c r="A8" s="12" t="s">
        <v>82</v>
      </c>
      <c r="B8" s="13">
        <f>B9+B10</f>
        <v>4821</v>
      </c>
      <c r="C8" s="13">
        <f aca="true" t="shared" si="2" ref="C8:K8">C9+C10</f>
        <v>5722</v>
      </c>
      <c r="D8" s="13">
        <f t="shared" si="2"/>
        <v>17197</v>
      </c>
      <c r="E8" s="13">
        <f t="shared" si="2"/>
        <v>11702</v>
      </c>
      <c r="F8" s="13">
        <f t="shared" si="2"/>
        <v>10837</v>
      </c>
      <c r="G8" s="13">
        <f t="shared" si="2"/>
        <v>8901</v>
      </c>
      <c r="H8" s="13">
        <f t="shared" si="2"/>
        <v>4254</v>
      </c>
      <c r="I8" s="13">
        <f t="shared" si="2"/>
        <v>4856</v>
      </c>
      <c r="J8" s="13">
        <f t="shared" si="2"/>
        <v>6900</v>
      </c>
      <c r="K8" s="13">
        <f t="shared" si="2"/>
        <v>10899</v>
      </c>
      <c r="L8" s="13">
        <f t="shared" si="1"/>
        <v>86089</v>
      </c>
      <c r="M8"/>
    </row>
    <row r="9" spans="1:13" ht="17.25" customHeight="1">
      <c r="A9" s="14" t="s">
        <v>18</v>
      </c>
      <c r="B9" s="15">
        <v>4819</v>
      </c>
      <c r="C9" s="15">
        <v>5722</v>
      </c>
      <c r="D9" s="15">
        <v>17197</v>
      </c>
      <c r="E9" s="15">
        <v>11701</v>
      </c>
      <c r="F9" s="15">
        <v>10837</v>
      </c>
      <c r="G9" s="15">
        <v>8901</v>
      </c>
      <c r="H9" s="15">
        <v>4197</v>
      </c>
      <c r="I9" s="15">
        <v>4856</v>
      </c>
      <c r="J9" s="15">
        <v>6900</v>
      </c>
      <c r="K9" s="15">
        <v>10899</v>
      </c>
      <c r="L9" s="13">
        <f t="shared" si="1"/>
        <v>86029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57</v>
      </c>
      <c r="I10" s="15">
        <v>0</v>
      </c>
      <c r="J10" s="15">
        <v>0</v>
      </c>
      <c r="K10" s="15">
        <v>0</v>
      </c>
      <c r="L10" s="13">
        <f t="shared" si="1"/>
        <v>60</v>
      </c>
      <c r="M10"/>
    </row>
    <row r="11" spans="1:13" ht="17.25" customHeight="1">
      <c r="A11" s="12" t="s">
        <v>71</v>
      </c>
      <c r="B11" s="15">
        <v>83324</v>
      </c>
      <c r="C11" s="15">
        <v>109411</v>
      </c>
      <c r="D11" s="15">
        <v>318595</v>
      </c>
      <c r="E11" s="15">
        <v>256407</v>
      </c>
      <c r="F11" s="15">
        <v>266728</v>
      </c>
      <c r="G11" s="15">
        <v>148948</v>
      </c>
      <c r="H11" s="15">
        <v>85117</v>
      </c>
      <c r="I11" s="15">
        <v>118896</v>
      </c>
      <c r="J11" s="15">
        <v>126109</v>
      </c>
      <c r="K11" s="15">
        <v>218619</v>
      </c>
      <c r="L11" s="13">
        <f t="shared" si="1"/>
        <v>1732154</v>
      </c>
      <c r="M11" s="60"/>
    </row>
    <row r="12" spans="1:13" ht="17.25" customHeight="1">
      <c r="A12" s="14" t="s">
        <v>83</v>
      </c>
      <c r="B12" s="15">
        <v>9216</v>
      </c>
      <c r="C12" s="15">
        <v>8004</v>
      </c>
      <c r="D12" s="15">
        <v>26980</v>
      </c>
      <c r="E12" s="15">
        <v>24032</v>
      </c>
      <c r="F12" s="15">
        <v>21988</v>
      </c>
      <c r="G12" s="15">
        <v>13084</v>
      </c>
      <c r="H12" s="15">
        <v>7401</v>
      </c>
      <c r="I12" s="15">
        <v>6536</v>
      </c>
      <c r="J12" s="15">
        <v>8318</v>
      </c>
      <c r="K12" s="15">
        <v>13829</v>
      </c>
      <c r="L12" s="13">
        <f t="shared" si="1"/>
        <v>139388</v>
      </c>
      <c r="M12" s="60"/>
    </row>
    <row r="13" spans="1:13" ht="17.25" customHeight="1">
      <c r="A13" s="14" t="s">
        <v>72</v>
      </c>
      <c r="B13" s="15">
        <f>+B11-B12</f>
        <v>74108</v>
      </c>
      <c r="C13" s="15">
        <f aca="true" t="shared" si="3" ref="C13:K13">+C11-C12</f>
        <v>101407</v>
      </c>
      <c r="D13" s="15">
        <f t="shared" si="3"/>
        <v>291615</v>
      </c>
      <c r="E13" s="15">
        <f t="shared" si="3"/>
        <v>232375</v>
      </c>
      <c r="F13" s="15">
        <f t="shared" si="3"/>
        <v>244740</v>
      </c>
      <c r="G13" s="15">
        <f t="shared" si="3"/>
        <v>135864</v>
      </c>
      <c r="H13" s="15">
        <f t="shared" si="3"/>
        <v>77716</v>
      </c>
      <c r="I13" s="15">
        <f t="shared" si="3"/>
        <v>112360</v>
      </c>
      <c r="J13" s="15">
        <f t="shared" si="3"/>
        <v>117791</v>
      </c>
      <c r="K13" s="15">
        <f t="shared" si="3"/>
        <v>204790</v>
      </c>
      <c r="L13" s="13">
        <f t="shared" si="1"/>
        <v>1592766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1.276763817476985</v>
      </c>
      <c r="C18" s="22">
        <v>1.138391799610321</v>
      </c>
      <c r="D18" s="22">
        <v>1.028699276189478</v>
      </c>
      <c r="E18" s="22">
        <v>1.053553962763801</v>
      </c>
      <c r="F18" s="22">
        <v>1.188012796972797</v>
      </c>
      <c r="G18" s="22">
        <v>1.140942415906587</v>
      </c>
      <c r="H18" s="22">
        <v>1.055142007171267</v>
      </c>
      <c r="I18" s="22">
        <v>1.153042720053287</v>
      </c>
      <c r="J18" s="22">
        <v>1.208978078188369</v>
      </c>
      <c r="K18" s="22">
        <v>1.082390602764892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814373.8200000001</v>
      </c>
      <c r="C20" s="25">
        <f aca="true" t="shared" si="4" ref="C20:K20">SUM(C21:C28)</f>
        <v>547320.8100000002</v>
      </c>
      <c r="D20" s="25">
        <f t="shared" si="4"/>
        <v>1724961.4400000002</v>
      </c>
      <c r="E20" s="25">
        <f t="shared" si="4"/>
        <v>1419983.02</v>
      </c>
      <c r="F20" s="25">
        <f t="shared" si="4"/>
        <v>1484832.1900000002</v>
      </c>
      <c r="G20" s="25">
        <f t="shared" si="4"/>
        <v>889742.74</v>
      </c>
      <c r="H20" s="25">
        <f t="shared" si="4"/>
        <v>515171.00999999995</v>
      </c>
      <c r="I20" s="25">
        <f t="shared" si="4"/>
        <v>635818.4800000001</v>
      </c>
      <c r="J20" s="25">
        <f t="shared" si="4"/>
        <v>776609.0700000001</v>
      </c>
      <c r="K20" s="25">
        <f t="shared" si="4"/>
        <v>980133.0099999999</v>
      </c>
      <c r="L20" s="25">
        <f>SUM(B20:K20)</f>
        <v>9788945.59</v>
      </c>
      <c r="M20"/>
    </row>
    <row r="21" spans="1:13" ht="17.25" customHeight="1">
      <c r="A21" s="26" t="s">
        <v>22</v>
      </c>
      <c r="B21" s="56">
        <f>ROUND((B15+B16)*B7,2)</f>
        <v>633348.27</v>
      </c>
      <c r="C21" s="56">
        <f aca="true" t="shared" si="5" ref="C21:K21">ROUND((C15+C16)*C7,2)</f>
        <v>466127.46</v>
      </c>
      <c r="D21" s="56">
        <f t="shared" si="5"/>
        <v>1618013.75</v>
      </c>
      <c r="E21" s="56">
        <f t="shared" si="5"/>
        <v>1308613.22</v>
      </c>
      <c r="F21" s="56">
        <f t="shared" si="5"/>
        <v>1197026.82</v>
      </c>
      <c r="G21" s="56">
        <f t="shared" si="5"/>
        <v>748519.96</v>
      </c>
      <c r="H21" s="56">
        <f t="shared" si="5"/>
        <v>466820.48</v>
      </c>
      <c r="I21" s="56">
        <f t="shared" si="5"/>
        <v>535932.79</v>
      </c>
      <c r="J21" s="56">
        <f t="shared" si="5"/>
        <v>620367.28</v>
      </c>
      <c r="K21" s="56">
        <f t="shared" si="5"/>
        <v>874165.21</v>
      </c>
      <c r="L21" s="33">
        <f aca="true" t="shared" si="6" ref="L21:L28">SUM(B21:K21)</f>
        <v>8468935.240000002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175287.88</v>
      </c>
      <c r="C22" s="33">
        <f t="shared" si="7"/>
        <v>64508.22</v>
      </c>
      <c r="D22" s="33">
        <f t="shared" si="7"/>
        <v>46435.82</v>
      </c>
      <c r="E22" s="33">
        <f t="shared" si="7"/>
        <v>70081.42</v>
      </c>
      <c r="F22" s="33">
        <f t="shared" si="7"/>
        <v>225056.36</v>
      </c>
      <c r="G22" s="33">
        <f t="shared" si="7"/>
        <v>105498.21</v>
      </c>
      <c r="H22" s="33">
        <f t="shared" si="7"/>
        <v>25741.42</v>
      </c>
      <c r="I22" s="33">
        <f t="shared" si="7"/>
        <v>82020.61</v>
      </c>
      <c r="J22" s="33">
        <f t="shared" si="7"/>
        <v>129643.16</v>
      </c>
      <c r="K22" s="33">
        <f t="shared" si="7"/>
        <v>72023</v>
      </c>
      <c r="L22" s="33">
        <f t="shared" si="6"/>
        <v>996296.1</v>
      </c>
      <c r="M22"/>
    </row>
    <row r="23" spans="1:13" ht="17.25" customHeight="1">
      <c r="A23" s="27" t="s">
        <v>24</v>
      </c>
      <c r="B23" s="33">
        <v>2938.72</v>
      </c>
      <c r="C23" s="33">
        <v>14203.39</v>
      </c>
      <c r="D23" s="33">
        <v>54622.71</v>
      </c>
      <c r="E23" s="33">
        <v>35894.29</v>
      </c>
      <c r="F23" s="33">
        <v>58958.86</v>
      </c>
      <c r="G23" s="33">
        <v>34539.88</v>
      </c>
      <c r="H23" s="33">
        <v>20175.94</v>
      </c>
      <c r="I23" s="33">
        <v>15258.48</v>
      </c>
      <c r="J23" s="33">
        <v>22077.21</v>
      </c>
      <c r="K23" s="33">
        <v>29102.03</v>
      </c>
      <c r="L23" s="33">
        <f t="shared" si="6"/>
        <v>287771.51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614.83</v>
      </c>
      <c r="C26" s="33">
        <v>411.62</v>
      </c>
      <c r="D26" s="33">
        <v>1300</v>
      </c>
      <c r="E26" s="33">
        <v>1070.74</v>
      </c>
      <c r="F26" s="33">
        <v>1120.24</v>
      </c>
      <c r="G26" s="33">
        <v>669.54</v>
      </c>
      <c r="H26" s="33">
        <v>388.18</v>
      </c>
      <c r="I26" s="33">
        <v>479.36</v>
      </c>
      <c r="J26" s="33">
        <v>586.17</v>
      </c>
      <c r="K26" s="33">
        <v>739.88</v>
      </c>
      <c r="L26" s="33">
        <f t="shared" si="6"/>
        <v>7380.5599999999995</v>
      </c>
      <c r="M26" s="60"/>
    </row>
    <row r="27" spans="1:13" ht="17.25" customHeight="1">
      <c r="A27" s="27" t="s">
        <v>75</v>
      </c>
      <c r="B27" s="33">
        <v>314.15</v>
      </c>
      <c r="C27" s="33">
        <v>236.66</v>
      </c>
      <c r="D27" s="33">
        <v>770.74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271.27</v>
      </c>
      <c r="J27" s="33">
        <v>326.73</v>
      </c>
      <c r="K27" s="33">
        <v>440.83</v>
      </c>
      <c r="L27" s="33">
        <f t="shared" si="6"/>
        <v>4166.83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-123452.65</v>
      </c>
      <c r="C31" s="33">
        <f t="shared" si="8"/>
        <v>-37611.2</v>
      </c>
      <c r="D31" s="33">
        <f t="shared" si="8"/>
        <v>-75825.2</v>
      </c>
      <c r="E31" s="33">
        <f t="shared" si="8"/>
        <v>-68091.0499999999</v>
      </c>
      <c r="F31" s="33">
        <f t="shared" si="8"/>
        <v>-48474.8</v>
      </c>
      <c r="G31" s="33">
        <f t="shared" si="8"/>
        <v>-40431.6</v>
      </c>
      <c r="H31" s="33">
        <f t="shared" si="8"/>
        <v>-29372.33</v>
      </c>
      <c r="I31" s="33">
        <f t="shared" si="8"/>
        <v>-38682.03000000003</v>
      </c>
      <c r="J31" s="33">
        <f t="shared" si="8"/>
        <v>-35032.8</v>
      </c>
      <c r="K31" s="33">
        <f t="shared" si="8"/>
        <v>-47955.6</v>
      </c>
      <c r="L31" s="33">
        <f aca="true" t="shared" si="9" ref="L31:L38">SUM(B31:K31)</f>
        <v>-544929.2599999999</v>
      </c>
      <c r="M31"/>
    </row>
    <row r="32" spans="1:13" ht="18.75" customHeight="1">
      <c r="A32" s="27" t="s">
        <v>28</v>
      </c>
      <c r="B32" s="33">
        <f>B33+B34+B35+B36</f>
        <v>-21203.6</v>
      </c>
      <c r="C32" s="33">
        <f aca="true" t="shared" si="10" ref="C32:K32">C33+C34+C35+C36</f>
        <v>-25176.8</v>
      </c>
      <c r="D32" s="33">
        <f t="shared" si="10"/>
        <v>-75666.8</v>
      </c>
      <c r="E32" s="33">
        <f t="shared" si="10"/>
        <v>-51484.4</v>
      </c>
      <c r="F32" s="33">
        <f t="shared" si="10"/>
        <v>-47682.8</v>
      </c>
      <c r="G32" s="33">
        <f t="shared" si="10"/>
        <v>-39164.4</v>
      </c>
      <c r="H32" s="33">
        <f t="shared" si="10"/>
        <v>-18466.8</v>
      </c>
      <c r="I32" s="33">
        <f t="shared" si="10"/>
        <v>-31593.63</v>
      </c>
      <c r="J32" s="33">
        <f t="shared" si="10"/>
        <v>-30360</v>
      </c>
      <c r="K32" s="33">
        <f t="shared" si="10"/>
        <v>-47955.6</v>
      </c>
      <c r="L32" s="33">
        <f t="shared" si="9"/>
        <v>-388754.83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-21203.6</v>
      </c>
      <c r="C33" s="33">
        <f t="shared" si="11"/>
        <v>-25176.8</v>
      </c>
      <c r="D33" s="33">
        <f t="shared" si="11"/>
        <v>-75666.8</v>
      </c>
      <c r="E33" s="33">
        <f t="shared" si="11"/>
        <v>-51484.4</v>
      </c>
      <c r="F33" s="33">
        <f t="shared" si="11"/>
        <v>-47682.8</v>
      </c>
      <c r="G33" s="33">
        <f t="shared" si="11"/>
        <v>-39164.4</v>
      </c>
      <c r="H33" s="33">
        <f t="shared" si="11"/>
        <v>-18466.8</v>
      </c>
      <c r="I33" s="33">
        <f t="shared" si="11"/>
        <v>-21366.4</v>
      </c>
      <c r="J33" s="33">
        <f t="shared" si="11"/>
        <v>-30360</v>
      </c>
      <c r="K33" s="33">
        <f t="shared" si="11"/>
        <v>-47955.6</v>
      </c>
      <c r="L33" s="33">
        <f t="shared" si="9"/>
        <v>-378527.60000000003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-10227.23</v>
      </c>
      <c r="J36" s="17">
        <v>0</v>
      </c>
      <c r="K36" s="17">
        <v>0</v>
      </c>
      <c r="L36" s="33">
        <f t="shared" si="9"/>
        <v>-10227.23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-12434.4</v>
      </c>
      <c r="D37" s="38">
        <f t="shared" si="12"/>
        <v>-158.4</v>
      </c>
      <c r="E37" s="38">
        <f t="shared" si="12"/>
        <v>-16606.649999999907</v>
      </c>
      <c r="F37" s="38">
        <f t="shared" si="12"/>
        <v>-792</v>
      </c>
      <c r="G37" s="38">
        <f t="shared" si="12"/>
        <v>-1267.2</v>
      </c>
      <c r="H37" s="38">
        <f t="shared" si="12"/>
        <v>-10905.53</v>
      </c>
      <c r="I37" s="38">
        <f t="shared" si="12"/>
        <v>-7088.400000000023</v>
      </c>
      <c r="J37" s="38">
        <f t="shared" si="12"/>
        <v>-4672.8</v>
      </c>
      <c r="K37" s="38">
        <f t="shared" si="12"/>
        <v>0</v>
      </c>
      <c r="L37" s="33">
        <f t="shared" si="9"/>
        <v>-156174.4299999999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-12434.4</v>
      </c>
      <c r="D42" s="17">
        <v>-158.4</v>
      </c>
      <c r="E42" s="17">
        <v>-11088</v>
      </c>
      <c r="F42" s="17">
        <v>-792</v>
      </c>
      <c r="G42" s="17">
        <v>-1267.2</v>
      </c>
      <c r="H42" s="17">
        <v>-4593.6</v>
      </c>
      <c r="I42" s="17">
        <v>-7088.4</v>
      </c>
      <c r="J42" s="17">
        <v>-4672.8</v>
      </c>
      <c r="K42" s="17">
        <v>0</v>
      </c>
      <c r="L42" s="30">
        <f t="shared" si="13"/>
        <v>-42094.8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690921.17</v>
      </c>
      <c r="C55" s="41">
        <f t="shared" si="16"/>
        <v>509709.61000000016</v>
      </c>
      <c r="D55" s="41">
        <f t="shared" si="16"/>
        <v>1649136.2400000002</v>
      </c>
      <c r="E55" s="41">
        <f t="shared" si="16"/>
        <v>1351891.9700000002</v>
      </c>
      <c r="F55" s="41">
        <f t="shared" si="16"/>
        <v>1436357.3900000001</v>
      </c>
      <c r="G55" s="41">
        <f t="shared" si="16"/>
        <v>849311.14</v>
      </c>
      <c r="H55" s="41">
        <f t="shared" si="16"/>
        <v>485798.67999999993</v>
      </c>
      <c r="I55" s="41">
        <f t="shared" si="16"/>
        <v>597136.4500000001</v>
      </c>
      <c r="J55" s="41">
        <f t="shared" si="16"/>
        <v>741576.27</v>
      </c>
      <c r="K55" s="41">
        <f t="shared" si="16"/>
        <v>932177.4099999999</v>
      </c>
      <c r="L55" s="42">
        <f t="shared" si="14"/>
        <v>9244016.33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690921.18</v>
      </c>
      <c r="C61" s="41">
        <f aca="true" t="shared" si="18" ref="C61:J61">SUM(C62:C73)</f>
        <v>509709.61</v>
      </c>
      <c r="D61" s="41">
        <f t="shared" si="18"/>
        <v>1649136.2461291149</v>
      </c>
      <c r="E61" s="41">
        <f t="shared" si="18"/>
        <v>1351891.958463057</v>
      </c>
      <c r="F61" s="41">
        <f t="shared" si="18"/>
        <v>1436357.3868180576</v>
      </c>
      <c r="G61" s="41">
        <f t="shared" si="18"/>
        <v>849311.1274123301</v>
      </c>
      <c r="H61" s="41">
        <f t="shared" si="18"/>
        <v>485798.6830059173</v>
      </c>
      <c r="I61" s="41">
        <f>SUM(I62:I78)</f>
        <v>597136.4487744415</v>
      </c>
      <c r="J61" s="41">
        <f t="shared" si="18"/>
        <v>741576.275958184</v>
      </c>
      <c r="K61" s="41">
        <f>SUM(K62:K75)</f>
        <v>932177.41</v>
      </c>
      <c r="L61" s="46">
        <f>SUM(B61:K61)</f>
        <v>9244016.326561103</v>
      </c>
      <c r="M61" s="40"/>
    </row>
    <row r="62" spans="1:13" ht="18.75" customHeight="1">
      <c r="A62" s="47" t="s">
        <v>46</v>
      </c>
      <c r="B62" s="48">
        <v>690921.18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690921.18</v>
      </c>
      <c r="M62"/>
    </row>
    <row r="63" spans="1:13" ht="18.75" customHeight="1">
      <c r="A63" s="47" t="s">
        <v>55</v>
      </c>
      <c r="B63" s="17">
        <v>0</v>
      </c>
      <c r="C63" s="48">
        <v>445843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445843</v>
      </c>
      <c r="M63"/>
    </row>
    <row r="64" spans="1:13" ht="18.75" customHeight="1">
      <c r="A64" s="47" t="s">
        <v>56</v>
      </c>
      <c r="B64" s="17">
        <v>0</v>
      </c>
      <c r="C64" s="48">
        <v>63866.61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63866.61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1649136.2461291149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1649136.2461291149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1351891.958463057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1351891.958463057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1436357.3868180576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1436357.3868180576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849311.1274123301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849311.1274123301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485798.6830059173</v>
      </c>
      <c r="I69" s="17">
        <v>0</v>
      </c>
      <c r="J69" s="17">
        <v>0</v>
      </c>
      <c r="K69" s="17">
        <v>0</v>
      </c>
      <c r="L69" s="46">
        <f t="shared" si="19"/>
        <v>485798.6830059173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597136.4487744415</v>
      </c>
      <c r="J70" s="17">
        <v>0</v>
      </c>
      <c r="K70" s="17">
        <v>0</v>
      </c>
      <c r="L70" s="46">
        <f t="shared" si="19"/>
        <v>597136.4487744415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741576.275958184</v>
      </c>
      <c r="K71" s="17">
        <v>0</v>
      </c>
      <c r="L71" s="46">
        <f t="shared" si="19"/>
        <v>741576.275958184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544205.17</v>
      </c>
      <c r="L72" s="46">
        <f t="shared" si="19"/>
        <v>544205.17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387972.24</v>
      </c>
      <c r="L73" s="46">
        <f t="shared" si="19"/>
        <v>387972.24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2023-05-10T17:11:41Z</dcterms:modified>
  <cp:category/>
  <cp:version/>
  <cp:contentType/>
  <cp:contentStatus/>
</cp:coreProperties>
</file>