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<sst xmlns="http://schemas.openxmlformats.org/spreadsheetml/2006/main" count="86" uniqueCount="85">
  <si>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</si>
  <si>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</si>
  <si>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</si>
  <si>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</si>
  <si>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</si>
  <si>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</si>
  <si>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</si>
  <si>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</si>
  <si>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</si>
  <si>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</si>
  <si>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</si>
  <si>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</si>
  <si>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</si>
  <si>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</si>
  <si>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</si>
  <si>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</si>
  <si>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</si>
  <si>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</si>
  <si>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</si>
  <si>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</si>
  <si>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</si>
  <si>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</si>
  <si>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</si>
  <si>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</si>
  <si>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</si>
  <si>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</si>
  <si>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</si>
  <si>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</si>
  <si>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</si>
  <si>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</si>
  <si>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</si>
  <si>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</si>
  <si>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</si>
  <si>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</si>
  <si>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</si>
  <si>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</si>
  <si>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</si>
  <si>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</si>
  <si>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</si>
  <si>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</si>
  <si>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</si>
  <si>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</si>
  <si>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</si>
  <si>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</si>
  <si>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</si>
  <si>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</si>
  <si>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</si>
  <si>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</si>
  <si>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</si>
  <si>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</si>
  <si>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</si>
  <si>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</si>
  <si>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</si>
  <si>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</si>
  <si>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</si>
  <si>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</si>
  <si>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</si>
  <si>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</si>
  <si>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</si>
  <si>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</si>
  <si>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</si>
  <si>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</si>
  <si>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</si>
  <si>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</si>
  <si>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</si>
  <si>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</si>
  <si>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</si>
  <si>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</si>
  <si>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</si>
  <si>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</si>
  <si>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</si>
  <si>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</si>
  <si>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</si>
  <si>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</si>
  <si>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</si>
  <si>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</si>
  <si>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</si>
  <si>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</si>
  <si>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</si>
  <si>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</si>
  <si>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</si>
  <si>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</si>
  <si>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</si>
  <si>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</si>
  <si>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01/05/23 - VENCIMENTO 08/05/23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</si>
</sst>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23279</v>
      </c>
      <c r="C7" s="10">
        <f aca="true" t="shared" si="0" ref="C7:K7">C8+C11</f>
        <v>31115</v>
      </c>
      <c r="D7" s="10">
        <f t="shared" si="0"/>
        <v>101495</v>
      </c>
      <c r="E7" s="10">
        <f t="shared" si="0"/>
        <v>77949</v>
      </c>
      <c r="F7" s="10">
        <f t="shared" si="0"/>
        <v>92179</v>
      </c>
      <c r="G7" s="10">
        <f t="shared" si="0"/>
        <v>42006</v>
      </c>
      <c r="H7" s="10">
        <f t="shared" si="0"/>
        <v>24044</v>
      </c>
      <c r="I7" s="10">
        <f t="shared" si="0"/>
        <v>45528</v>
      </c>
      <c r="J7" s="10">
        <f t="shared" si="0"/>
        <v>26737</v>
      </c>
      <c r="K7" s="10">
        <f t="shared" si="0"/>
        <v>80634</v>
      </c>
      <c r="L7" s="10">
        <f aca="true" t="shared" si="1" ref="L7:L13">SUM(B7:K7)</f>
        <v>544966</v>
      </c>
      <c r="M7" s="11"/>
    </row>
    <row r="8" spans="1:13" ht="17.25" customHeight="1">
      <c r="A8" s="12" t="s">
        <v>82</v>
      </c>
      <c r="B8" s="13">
        <f>B9+B10</f>
        <v>1829</v>
      </c>
      <c r="C8" s="13">
        <f aca="true" t="shared" si="2" ref="C8:K8">C9+C10</f>
        <v>2222</v>
      </c>
      <c r="D8" s="13">
        <f t="shared" si="2"/>
        <v>7713</v>
      </c>
      <c r="E8" s="13">
        <f t="shared" si="2"/>
        <v>4939</v>
      </c>
      <c r="F8" s="13">
        <f t="shared" si="2"/>
        <v>6142</v>
      </c>
      <c r="G8" s="13">
        <f t="shared" si="2"/>
        <v>3356</v>
      </c>
      <c r="H8" s="13">
        <f t="shared" si="2"/>
        <v>1657</v>
      </c>
      <c r="I8" s="13">
        <f t="shared" si="2"/>
        <v>2304</v>
      </c>
      <c r="J8" s="13">
        <f t="shared" si="2"/>
        <v>1576</v>
      </c>
      <c r="K8" s="13">
        <f t="shared" si="2"/>
        <v>5249</v>
      </c>
      <c r="L8" s="13">
        <f t="shared" si="1"/>
        <v>36987</v>
      </c>
      <c r="M8"/>
    </row>
    <row r="9" spans="1:13" ht="17.25" customHeight="1">
      <c r="A9" s="14" t="s">
        <v>18</v>
      </c>
      <c r="B9" s="15">
        <v>1827</v>
      </c>
      <c r="C9" s="15">
        <v>2222</v>
      </c>
      <c r="D9" s="15">
        <v>7713</v>
      </c>
      <c r="E9" s="15">
        <v>4939</v>
      </c>
      <c r="F9" s="15">
        <v>6142</v>
      </c>
      <c r="G9" s="15">
        <v>3356</v>
      </c>
      <c r="H9" s="15">
        <v>1638</v>
      </c>
      <c r="I9" s="15">
        <v>2304</v>
      </c>
      <c r="J9" s="15">
        <v>1576</v>
      </c>
      <c r="K9" s="15">
        <v>5249</v>
      </c>
      <c r="L9" s="13">
        <f t="shared" si="1"/>
        <v>36966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19</v>
      </c>
      <c r="I10" s="15">
        <v>0</v>
      </c>
      <c r="J10" s="15">
        <v>0</v>
      </c>
      <c r="K10" s="15">
        <v>0</v>
      </c>
      <c r="L10" s="13">
        <f t="shared" si="1"/>
        <v>21</v>
      </c>
      <c r="M10"/>
    </row>
    <row r="11" spans="1:13" ht="17.25" customHeight="1">
      <c r="A11" s="12" t="s">
        <v>71</v>
      </c>
      <c r="B11" s="15">
        <v>21450</v>
      </c>
      <c r="C11" s="15">
        <v>28893</v>
      </c>
      <c r="D11" s="15">
        <v>93782</v>
      </c>
      <c r="E11" s="15">
        <v>73010</v>
      </c>
      <c r="F11" s="15">
        <v>86037</v>
      </c>
      <c r="G11" s="15">
        <v>38650</v>
      </c>
      <c r="H11" s="15">
        <v>22387</v>
      </c>
      <c r="I11" s="15">
        <v>43224</v>
      </c>
      <c r="J11" s="15">
        <v>25161</v>
      </c>
      <c r="K11" s="15">
        <v>75385</v>
      </c>
      <c r="L11" s="13">
        <f t="shared" si="1"/>
        <v>507979</v>
      </c>
      <c r="M11" s="60"/>
    </row>
    <row r="12" spans="1:13" ht="17.25" customHeight="1">
      <c r="A12" s="14" t="s">
        <v>83</v>
      </c>
      <c r="B12" s="15">
        <v>2912</v>
      </c>
      <c r="C12" s="15">
        <v>2477</v>
      </c>
      <c r="D12" s="15">
        <v>8732</v>
      </c>
      <c r="E12" s="15">
        <v>8335</v>
      </c>
      <c r="F12" s="15">
        <v>8245</v>
      </c>
      <c r="G12" s="15">
        <v>3910</v>
      </c>
      <c r="H12" s="15">
        <v>2211</v>
      </c>
      <c r="I12" s="15">
        <v>2402</v>
      </c>
      <c r="J12" s="15">
        <v>1958</v>
      </c>
      <c r="K12" s="15">
        <v>5011</v>
      </c>
      <c r="L12" s="13">
        <f t="shared" si="1"/>
        <v>46193</v>
      </c>
      <c r="M12" s="60"/>
    </row>
    <row r="13" spans="1:13" ht="17.25" customHeight="1">
      <c r="A13" s="14" t="s">
        <v>72</v>
      </c>
      <c r="B13" s="15">
        <f>+B11-B12</f>
        <v>18538</v>
      </c>
      <c r="C13" s="15">
        <f aca="true" t="shared" si="3" ref="C13:K13">+C11-C12</f>
        <v>26416</v>
      </c>
      <c r="D13" s="15">
        <f t="shared" si="3"/>
        <v>85050</v>
      </c>
      <c r="E13" s="15">
        <f t="shared" si="3"/>
        <v>64675</v>
      </c>
      <c r="F13" s="15">
        <f t="shared" si="3"/>
        <v>77792</v>
      </c>
      <c r="G13" s="15">
        <f t="shared" si="3"/>
        <v>34740</v>
      </c>
      <c r="H13" s="15">
        <f t="shared" si="3"/>
        <v>20176</v>
      </c>
      <c r="I13" s="15">
        <f t="shared" si="3"/>
        <v>40822</v>
      </c>
      <c r="J13" s="15">
        <f t="shared" si="3"/>
        <v>23203</v>
      </c>
      <c r="K13" s="15">
        <f t="shared" si="3"/>
        <v>70374</v>
      </c>
      <c r="L13" s="13">
        <f t="shared" si="1"/>
        <v>461786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1.30944255468631</v>
      </c>
      <c r="C18" s="22">
        <v>1.204494390103877</v>
      </c>
      <c r="D18" s="22">
        <v>1.17556422614844</v>
      </c>
      <c r="E18" s="22">
        <v>1.133606807442401</v>
      </c>
      <c r="F18" s="22">
        <v>1.262268777287464</v>
      </c>
      <c r="G18" s="22">
        <v>1.190524230500238</v>
      </c>
      <c r="H18" s="22">
        <v>1.115458283711814</v>
      </c>
      <c r="I18" s="22">
        <v>1.173894637381217</v>
      </c>
      <c r="J18" s="22">
        <v>1.302324502222197</v>
      </c>
      <c r="K18" s="22">
        <v>1.119454164308658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223006.48</v>
      </c>
      <c r="C20" s="25">
        <f aca="true" t="shared" si="4" ref="C20:K20">SUM(C21:C28)</f>
        <v>162639.68999999997</v>
      </c>
      <c r="D20" s="25">
        <f t="shared" si="4"/>
        <v>615101.1400000001</v>
      </c>
      <c r="E20" s="25">
        <f t="shared" si="4"/>
        <v>466489.74999999994</v>
      </c>
      <c r="F20" s="25">
        <f t="shared" si="4"/>
        <v>537506.87</v>
      </c>
      <c r="G20" s="25">
        <f t="shared" si="4"/>
        <v>257835.49</v>
      </c>
      <c r="H20" s="25">
        <f t="shared" si="4"/>
        <v>152587.88999999998</v>
      </c>
      <c r="I20" s="25">
        <f t="shared" si="4"/>
        <v>244068.43</v>
      </c>
      <c r="J20" s="25">
        <f t="shared" si="4"/>
        <v>177265.91</v>
      </c>
      <c r="K20" s="25">
        <f t="shared" si="4"/>
        <v>368055.93</v>
      </c>
      <c r="L20" s="25">
        <f>SUM(B20:K20)</f>
        <v>3204557.5800000005</v>
      </c>
      <c r="M20"/>
    </row>
    <row r="21" spans="1:13" ht="17.25" customHeight="1">
      <c r="A21" s="26" t="s">
        <v>22</v>
      </c>
      <c r="B21" s="56">
        <f>ROUND((B15+B16)*B7,2)</f>
        <v>167266.6</v>
      </c>
      <c r="C21" s="56">
        <f aca="true" t="shared" si="5" ref="C21:K21">ROUND((C15+C16)*C7,2)</f>
        <v>125972.19</v>
      </c>
      <c r="D21" s="56">
        <f t="shared" si="5"/>
        <v>489053.66</v>
      </c>
      <c r="E21" s="56">
        <f t="shared" si="5"/>
        <v>380461.27</v>
      </c>
      <c r="F21" s="56">
        <f t="shared" si="5"/>
        <v>397531.16</v>
      </c>
      <c r="G21" s="56">
        <f t="shared" si="5"/>
        <v>199192.45</v>
      </c>
      <c r="H21" s="56">
        <f t="shared" si="5"/>
        <v>125591.43</v>
      </c>
      <c r="I21" s="56">
        <f t="shared" si="5"/>
        <v>197168.11</v>
      </c>
      <c r="J21" s="56">
        <f t="shared" si="5"/>
        <v>124704.04</v>
      </c>
      <c r="K21" s="56">
        <f t="shared" si="5"/>
        <v>307110.72</v>
      </c>
      <c r="L21" s="33">
        <f aca="true" t="shared" si="6" ref="L21:L28">SUM(B21:K21)</f>
        <v>2514051.63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51759.4</v>
      </c>
      <c r="C22" s="33">
        <f t="shared" si="7"/>
        <v>25760.61</v>
      </c>
      <c r="D22" s="33">
        <f t="shared" si="7"/>
        <v>85860.33</v>
      </c>
      <c r="E22" s="33">
        <f t="shared" si="7"/>
        <v>50832.22</v>
      </c>
      <c r="F22" s="33">
        <f t="shared" si="7"/>
        <v>104260.01</v>
      </c>
      <c r="G22" s="33">
        <f t="shared" si="7"/>
        <v>37950.99</v>
      </c>
      <c r="H22" s="33">
        <f t="shared" si="7"/>
        <v>14500.57</v>
      </c>
      <c r="I22" s="33">
        <f t="shared" si="7"/>
        <v>34286.48</v>
      </c>
      <c r="J22" s="33">
        <f t="shared" si="7"/>
        <v>37701.09</v>
      </c>
      <c r="K22" s="33">
        <f t="shared" si="7"/>
        <v>36685.65</v>
      </c>
      <c r="L22" s="33">
        <f t="shared" si="6"/>
        <v>479597.35</v>
      </c>
      <c r="M22"/>
    </row>
    <row r="23" spans="1:13" ht="17.25" customHeight="1">
      <c r="A23" s="27" t="s">
        <v>24</v>
      </c>
      <c r="B23" s="33">
        <v>1327.42</v>
      </c>
      <c r="C23" s="33">
        <v>8495.49</v>
      </c>
      <c r="D23" s="33">
        <v>34303.15</v>
      </c>
      <c r="E23" s="33">
        <v>29890.75</v>
      </c>
      <c r="F23" s="33">
        <v>31912.52</v>
      </c>
      <c r="G23" s="33">
        <v>19635.02</v>
      </c>
      <c r="H23" s="33">
        <v>10130.46</v>
      </c>
      <c r="I23" s="33">
        <v>9973.37</v>
      </c>
      <c r="J23" s="33">
        <v>10552.98</v>
      </c>
      <c r="K23" s="33">
        <v>19380.32</v>
      </c>
      <c r="L23" s="33">
        <f t="shared" si="6"/>
        <v>175601.48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468.94</v>
      </c>
      <c r="C26" s="33">
        <v>341.28</v>
      </c>
      <c r="D26" s="33">
        <v>1294.79</v>
      </c>
      <c r="E26" s="33">
        <v>982.16</v>
      </c>
      <c r="F26" s="33">
        <v>1133.27</v>
      </c>
      <c r="G26" s="33">
        <v>541.88</v>
      </c>
      <c r="H26" s="33">
        <v>320.44</v>
      </c>
      <c r="I26" s="33">
        <v>513.23</v>
      </c>
      <c r="J26" s="33">
        <v>372.55</v>
      </c>
      <c r="K26" s="33">
        <v>776.35</v>
      </c>
      <c r="L26" s="33">
        <f t="shared" si="6"/>
        <v>6744.89</v>
      </c>
      <c r="M26" s="60"/>
    </row>
    <row r="27" spans="1:13" ht="17.25" customHeight="1">
      <c r="A27" s="27" t="s">
        <v>75</v>
      </c>
      <c r="B27" s="33">
        <v>314.15</v>
      </c>
      <c r="C27" s="33">
        <v>236.66</v>
      </c>
      <c r="D27" s="33">
        <v>770.79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271.27</v>
      </c>
      <c r="J27" s="33">
        <v>326.73</v>
      </c>
      <c r="K27" s="33">
        <v>440.83</v>
      </c>
      <c r="L27" s="33">
        <f t="shared" si="6"/>
        <v>4166.88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-110287.85</v>
      </c>
      <c r="C31" s="33">
        <f t="shared" si="8"/>
        <v>-9776.8</v>
      </c>
      <c r="D31" s="33">
        <f t="shared" si="8"/>
        <v>-33937.2</v>
      </c>
      <c r="E31" s="33">
        <f t="shared" si="8"/>
        <v>-408850.25</v>
      </c>
      <c r="F31" s="33">
        <f t="shared" si="8"/>
        <v>-27024.8</v>
      </c>
      <c r="G31" s="33">
        <f t="shared" si="8"/>
        <v>-14766.4</v>
      </c>
      <c r="H31" s="33">
        <f t="shared" si="8"/>
        <v>-13519.130000000001</v>
      </c>
      <c r="I31" s="33">
        <f t="shared" si="8"/>
        <v>-181137.6</v>
      </c>
      <c r="J31" s="33">
        <f t="shared" si="8"/>
        <v>-6934.4</v>
      </c>
      <c r="K31" s="33">
        <f t="shared" si="8"/>
        <v>-23095.6</v>
      </c>
      <c r="L31" s="33">
        <f aca="true" t="shared" si="9" ref="L31:L38">SUM(B31:K31)</f>
        <v>-829330.03</v>
      </c>
      <c r="M31"/>
    </row>
    <row r="32" spans="1:13" ht="18.75" customHeight="1">
      <c r="A32" s="27" t="s">
        <v>28</v>
      </c>
      <c r="B32" s="33">
        <f>B33+B34+B35+B36</f>
        <v>-8038.8</v>
      </c>
      <c r="C32" s="33">
        <f aca="true" t="shared" si="10" ref="C32:K32">C33+C34+C35+C36</f>
        <v>-9776.8</v>
      </c>
      <c r="D32" s="33">
        <f t="shared" si="10"/>
        <v>-33937.2</v>
      </c>
      <c r="E32" s="33">
        <f t="shared" si="10"/>
        <v>-21731.6</v>
      </c>
      <c r="F32" s="33">
        <f t="shared" si="10"/>
        <v>-27024.8</v>
      </c>
      <c r="G32" s="33">
        <f t="shared" si="10"/>
        <v>-14766.4</v>
      </c>
      <c r="H32" s="33">
        <f t="shared" si="10"/>
        <v>-7207.2</v>
      </c>
      <c r="I32" s="33">
        <f t="shared" si="10"/>
        <v>-10137.6</v>
      </c>
      <c r="J32" s="33">
        <f t="shared" si="10"/>
        <v>-6934.4</v>
      </c>
      <c r="K32" s="33">
        <f t="shared" si="10"/>
        <v>-23095.6</v>
      </c>
      <c r="L32" s="33">
        <f t="shared" si="9"/>
        <v>-162650.4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-8038.8</v>
      </c>
      <c r="C33" s="33">
        <f t="shared" si="11"/>
        <v>-9776.8</v>
      </c>
      <c r="D33" s="33">
        <f t="shared" si="11"/>
        <v>-33937.2</v>
      </c>
      <c r="E33" s="33">
        <f t="shared" si="11"/>
        <v>-21731.6</v>
      </c>
      <c r="F33" s="33">
        <f t="shared" si="11"/>
        <v>-27024.8</v>
      </c>
      <c r="G33" s="33">
        <f t="shared" si="11"/>
        <v>-14766.4</v>
      </c>
      <c r="H33" s="33">
        <f t="shared" si="11"/>
        <v>-7207.2</v>
      </c>
      <c r="I33" s="33">
        <f t="shared" si="11"/>
        <v>-10137.6</v>
      </c>
      <c r="J33" s="33">
        <f t="shared" si="11"/>
        <v>-6934.4</v>
      </c>
      <c r="K33" s="33">
        <f t="shared" si="11"/>
        <v>-23095.6</v>
      </c>
      <c r="L33" s="33">
        <f t="shared" si="9"/>
        <v>-162650.4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-666679.63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112718.63</v>
      </c>
      <c r="C55" s="41">
        <f t="shared" si="16"/>
        <v>152862.88999999998</v>
      </c>
      <c r="D55" s="41">
        <f t="shared" si="16"/>
        <v>581163.9400000002</v>
      </c>
      <c r="E55" s="41">
        <f t="shared" si="16"/>
        <v>57639.49999999994</v>
      </c>
      <c r="F55" s="41">
        <f t="shared" si="16"/>
        <v>510482.07</v>
      </c>
      <c r="G55" s="41">
        <f t="shared" si="16"/>
        <v>243069.09</v>
      </c>
      <c r="H55" s="41">
        <f t="shared" si="16"/>
        <v>139068.75999999998</v>
      </c>
      <c r="I55" s="41">
        <f t="shared" si="16"/>
        <v>62930.82999999999</v>
      </c>
      <c r="J55" s="41">
        <f t="shared" si="16"/>
        <v>170331.51</v>
      </c>
      <c r="K55" s="41">
        <f t="shared" si="16"/>
        <v>344960.33</v>
      </c>
      <c r="L55" s="42">
        <f t="shared" si="14"/>
        <v>2375227.5500000003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112718.63</v>
      </c>
      <c r="C61" s="41">
        <f aca="true" t="shared" si="18" ref="C61:J61">SUM(C62:C73)</f>
        <v>152862.87</v>
      </c>
      <c r="D61" s="41">
        <f t="shared" si="18"/>
        <v>581163.9342692475</v>
      </c>
      <c r="E61" s="41">
        <f t="shared" si="18"/>
        <v>57639.49827682873</v>
      </c>
      <c r="F61" s="41">
        <f t="shared" si="18"/>
        <v>510482.06324052304</v>
      </c>
      <c r="G61" s="41">
        <f t="shared" si="18"/>
        <v>243069.092500766</v>
      </c>
      <c r="H61" s="41">
        <f t="shared" si="18"/>
        <v>139068.76210049857</v>
      </c>
      <c r="I61" s="41">
        <f>SUM(I62:I78)</f>
        <v>62930.822834960156</v>
      </c>
      <c r="J61" s="41">
        <f t="shared" si="18"/>
        <v>170331.50614874318</v>
      </c>
      <c r="K61" s="41">
        <f>SUM(K62:K75)</f>
        <v>344960.32999999996</v>
      </c>
      <c r="L61" s="46">
        <f>SUM(B61:K61)</f>
        <v>2375227.509371567</v>
      </c>
      <c r="M61" s="40"/>
    </row>
    <row r="62" spans="1:13" ht="18.75" customHeight="1">
      <c r="A62" s="47" t="s">
        <v>46</v>
      </c>
      <c r="B62" s="48">
        <v>112718.63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112718.63</v>
      </c>
      <c r="M62"/>
    </row>
    <row r="63" spans="1:13" ht="18.75" customHeight="1">
      <c r="A63" s="47" t="s">
        <v>55</v>
      </c>
      <c r="B63" s="17">
        <v>0</v>
      </c>
      <c r="C63" s="48">
        <v>133525.72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133525.72</v>
      </c>
      <c r="M63"/>
    </row>
    <row r="64" spans="1:13" ht="18.75" customHeight="1">
      <c r="A64" s="47" t="s">
        <v>56</v>
      </c>
      <c r="B64" s="17">
        <v>0</v>
      </c>
      <c r="C64" s="48">
        <v>19337.15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19337.15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581163.9342692475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581163.9342692475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57639.49827682873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57639.49827682873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510482.06324052304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510482.06324052304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243069.092500766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243069.092500766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139068.76210049857</v>
      </c>
      <c r="I69" s="17">
        <v>0</v>
      </c>
      <c r="J69" s="17">
        <v>0</v>
      </c>
      <c r="K69" s="17">
        <v>0</v>
      </c>
      <c r="L69" s="46">
        <f t="shared" si="19"/>
        <v>139068.76210049857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62930.822834960156</v>
      </c>
      <c r="J70" s="17">
        <v>0</v>
      </c>
      <c r="K70" s="17">
        <v>0</v>
      </c>
      <c r="L70" s="46">
        <f t="shared" si="19"/>
        <v>62930.822834960156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170331.50614874318</v>
      </c>
      <c r="K71" s="17">
        <v>0</v>
      </c>
      <c r="L71" s="46">
        <f t="shared" si="19"/>
        <v>170331.50614874318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182346.03</v>
      </c>
      <c r="L72" s="46">
        <f t="shared" si="19"/>
        <v>182346.03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162614.3</v>
      </c>
      <c r="L73" s="46">
        <f t="shared" si="19"/>
        <v>162614.3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2023-05-05T19:25:04Z</dcterms:modified>
  <cp:category/>
  <cp:version/>
  <cp:contentType/>
  <cp:contentStatus/>
</cp:coreProperties>
</file>