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<sst xmlns="http://schemas.openxmlformats.org/spreadsheetml/2006/main" count="88" uniqueCount="85">
  <si>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</si>
  <si>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</si>
  <si>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</si>
  <si>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</si>
  <si>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</si>
  <si>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</si>
  <si>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</si>
  <si>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</si>
  <si>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</si>
  <si>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</si>
  <si>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</si>
  <si>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</si>
  <si>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</si>
  <si>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</si>
  <si>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</si>
  <si>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</si>
  <si>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</si>
  <si>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</si>
  <si>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</si>
  <si>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</si>
  <si>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</si>
  <si>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</si>
  <si>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</si>
  <si>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</si>
  <si>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</si>
  <si>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</si>
  <si>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</si>
  <si>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</si>
  <si>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</si>
  <si>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</si>
  <si>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</si>
  <si>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</si>
  <si>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</si>
  <si>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</si>
  <si>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</si>
  <si>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</si>
  <si>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</si>
  <si>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</si>
  <si>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</si>
  <si>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</si>
  <si>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</si>
  <si>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</si>
  <si>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</si>
  <si>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</si>
  <si>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</si>
  <si>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</si>
  <si>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</si>
  <si>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</si>
  <si>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</si>
  <si>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</si>
  <si>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</si>
  <si>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</si>
  <si>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</si>
  <si>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</si>
  <si>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</si>
  <si>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</si>
  <si>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</si>
  <si>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</si>
  <si>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</si>
  <si>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</si>
  <si>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</si>
  <si>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</si>
  <si>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</si>
  <si>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</si>
  <si>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</si>
  <si>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</si>
  <si>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</si>
  <si>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</si>
  <si>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</si>
  <si>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</si>
  <si>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</si>
  <si>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</si>
  <si>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</si>
  <si>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</si>
  <si>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</si>
  <si>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</si>
  <si>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</si>
  <si>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</si>
  <si>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</si>
  <si>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</si>
  <si>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</si>
  <si>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</si>
  <si>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</si>
  <si>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</si>
  <si>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25/06/23 - VENCIMENTO 30/06/23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</si>
</sst>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138380</v>
      </c>
      <c r="C7" s="9">
        <f t="shared" si="0"/>
        <v>93654</v>
      </c>
      <c r="D7" s="9">
        <f t="shared" si="0"/>
        <v>98126</v>
      </c>
      <c r="E7" s="9">
        <f t="shared" si="0"/>
        <v>24320</v>
      </c>
      <c r="F7" s="9">
        <f t="shared" si="0"/>
        <v>81085</v>
      </c>
      <c r="G7" s="9">
        <f t="shared" si="0"/>
        <v>122069</v>
      </c>
      <c r="H7" s="9">
        <f t="shared" si="0"/>
        <v>14179</v>
      </c>
      <c r="I7" s="9">
        <f t="shared" si="0"/>
        <v>93170</v>
      </c>
      <c r="J7" s="9">
        <f t="shared" si="0"/>
        <v>79071</v>
      </c>
      <c r="K7" s="9">
        <f t="shared" si="0"/>
        <v>127891</v>
      </c>
      <c r="L7" s="9">
        <f t="shared" si="0"/>
        <v>96341</v>
      </c>
      <c r="M7" s="9">
        <f t="shared" si="0"/>
        <v>42776</v>
      </c>
      <c r="N7" s="9">
        <f t="shared" si="0"/>
        <v>22657</v>
      </c>
      <c r="O7" s="9">
        <f t="shared" si="0"/>
        <v>1033719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6051</v>
      </c>
      <c r="C8" s="11">
        <f t="shared" si="1"/>
        <v>5995</v>
      </c>
      <c r="D8" s="11">
        <f t="shared" si="1"/>
        <v>3694</v>
      </c>
      <c r="E8" s="11">
        <f t="shared" si="1"/>
        <v>826</v>
      </c>
      <c r="F8" s="11">
        <f t="shared" si="1"/>
        <v>3354</v>
      </c>
      <c r="G8" s="11">
        <f t="shared" si="1"/>
        <v>5862</v>
      </c>
      <c r="H8" s="11">
        <f t="shared" si="1"/>
        <v>804</v>
      </c>
      <c r="I8" s="11">
        <f t="shared" si="1"/>
        <v>6755</v>
      </c>
      <c r="J8" s="11">
        <f t="shared" si="1"/>
        <v>4310</v>
      </c>
      <c r="K8" s="11">
        <f t="shared" si="1"/>
        <v>2966</v>
      </c>
      <c r="L8" s="11">
        <f t="shared" si="1"/>
        <v>2203</v>
      </c>
      <c r="M8" s="11">
        <f t="shared" si="1"/>
        <v>2194</v>
      </c>
      <c r="N8" s="11">
        <f t="shared" si="1"/>
        <v>1313</v>
      </c>
      <c r="O8" s="11">
        <f t="shared" si="1"/>
        <v>46327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6051</v>
      </c>
      <c r="C9" s="11">
        <v>5995</v>
      </c>
      <c r="D9" s="11">
        <v>3694</v>
      </c>
      <c r="E9" s="11">
        <v>826</v>
      </c>
      <c r="F9" s="11">
        <v>3354</v>
      </c>
      <c r="G9" s="11">
        <v>5862</v>
      </c>
      <c r="H9" s="11">
        <v>804</v>
      </c>
      <c r="I9" s="11">
        <v>6755</v>
      </c>
      <c r="J9" s="11">
        <v>4310</v>
      </c>
      <c r="K9" s="11">
        <v>2966</v>
      </c>
      <c r="L9" s="11">
        <v>2203</v>
      </c>
      <c r="M9" s="11">
        <v>2194</v>
      </c>
      <c r="N9" s="11">
        <v>1305</v>
      </c>
      <c r="O9" s="11">
        <f>SUM(B9:N9)</f>
        <v>46319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8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132329</v>
      </c>
      <c r="C11" s="13">
        <v>87659</v>
      </c>
      <c r="D11" s="13">
        <v>94432</v>
      </c>
      <c r="E11" s="13">
        <v>23494</v>
      </c>
      <c r="F11" s="13">
        <v>77731</v>
      </c>
      <c r="G11" s="13">
        <v>116207</v>
      </c>
      <c r="H11" s="13">
        <v>13375</v>
      </c>
      <c r="I11" s="13">
        <v>86415</v>
      </c>
      <c r="J11" s="13">
        <v>74761</v>
      </c>
      <c r="K11" s="13">
        <v>124925</v>
      </c>
      <c r="L11" s="13">
        <v>94138</v>
      </c>
      <c r="M11" s="13">
        <v>40582</v>
      </c>
      <c r="N11" s="13">
        <v>21344</v>
      </c>
      <c r="O11" s="11">
        <f>SUM(B11:N11)</f>
        <v>987392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12011</v>
      </c>
      <c r="C12" s="13">
        <v>10338</v>
      </c>
      <c r="D12" s="13">
        <v>9158</v>
      </c>
      <c r="E12" s="13">
        <v>3130</v>
      </c>
      <c r="F12" s="13">
        <v>8721</v>
      </c>
      <c r="G12" s="13">
        <v>14838</v>
      </c>
      <c r="H12" s="13">
        <v>1915</v>
      </c>
      <c r="I12" s="13">
        <v>10802</v>
      </c>
      <c r="J12" s="13">
        <v>8621</v>
      </c>
      <c r="K12" s="13">
        <v>10124</v>
      </c>
      <c r="L12" s="13">
        <v>7366</v>
      </c>
      <c r="M12" s="13">
        <v>2798</v>
      </c>
      <c r="N12" s="13">
        <v>1119</v>
      </c>
      <c r="O12" s="11">
        <f>SUM(B12:N12)</f>
        <v>100941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120318</v>
      </c>
      <c r="C13" s="15">
        <f t="shared" si="2"/>
        <v>77321</v>
      </c>
      <c r="D13" s="15">
        <f t="shared" si="2"/>
        <v>85274</v>
      </c>
      <c r="E13" s="15">
        <f t="shared" si="2"/>
        <v>20364</v>
      </c>
      <c r="F13" s="15">
        <f t="shared" si="2"/>
        <v>69010</v>
      </c>
      <c r="G13" s="15">
        <f t="shared" si="2"/>
        <v>101369</v>
      </c>
      <c r="H13" s="15">
        <f t="shared" si="2"/>
        <v>11460</v>
      </c>
      <c r="I13" s="15">
        <f t="shared" si="2"/>
        <v>75613</v>
      </c>
      <c r="J13" s="15">
        <f t="shared" si="2"/>
        <v>66140</v>
      </c>
      <c r="K13" s="15">
        <f t="shared" si="2"/>
        <v>114801</v>
      </c>
      <c r="L13" s="15">
        <f t="shared" si="2"/>
        <v>86772</v>
      </c>
      <c r="M13" s="15">
        <f t="shared" si="2"/>
        <v>37784</v>
      </c>
      <c r="N13" s="15">
        <f t="shared" si="2"/>
        <v>20225</v>
      </c>
      <c r="O13" s="11">
        <f>SUM(B13:N13)</f>
        <v>886451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1.229553579809558</v>
      </c>
      <c r="C18" s="19">
        <v>1.28721141800103</v>
      </c>
      <c r="D18" s="19">
        <v>1.405149101530372</v>
      </c>
      <c r="E18" s="19">
        <v>0.916328813707276</v>
      </c>
      <c r="F18" s="19">
        <v>1.333257387531718</v>
      </c>
      <c r="G18" s="19">
        <v>1.436800708350044</v>
      </c>
      <c r="H18" s="19">
        <v>1.661795305978711</v>
      </c>
      <c r="I18" s="19">
        <v>1.149078730992148</v>
      </c>
      <c r="J18" s="19">
        <v>1.345860277581757</v>
      </c>
      <c r="K18" s="19">
        <v>1.212854055082558</v>
      </c>
      <c r="L18" s="19">
        <v>1.308599062358751</v>
      </c>
      <c r="M18" s="19">
        <v>1.241646015193894</v>
      </c>
      <c r="N18" s="19">
        <v>1.104752085810241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586788.4600000001</v>
      </c>
      <c r="C20" s="24">
        <f t="shared" si="3"/>
        <v>409601.57</v>
      </c>
      <c r="D20" s="24">
        <f t="shared" si="3"/>
        <v>413160.89999999997</v>
      </c>
      <c r="E20" s="24">
        <f t="shared" si="3"/>
        <v>117563.85000000002</v>
      </c>
      <c r="F20" s="24">
        <f t="shared" si="3"/>
        <v>376734.04</v>
      </c>
      <c r="G20" s="24">
        <f t="shared" si="3"/>
        <v>513079.55000000005</v>
      </c>
      <c r="H20" s="24">
        <f t="shared" si="3"/>
        <v>91177.74</v>
      </c>
      <c r="I20" s="24">
        <f t="shared" si="3"/>
        <v>385659.5</v>
      </c>
      <c r="J20" s="24">
        <f t="shared" si="3"/>
        <v>360423.97000000003</v>
      </c>
      <c r="K20" s="24">
        <f t="shared" si="3"/>
        <v>513685.6099999999</v>
      </c>
      <c r="L20" s="24">
        <f t="shared" si="3"/>
        <v>477852.00000000006</v>
      </c>
      <c r="M20" s="24">
        <f t="shared" si="3"/>
        <v>243980.41</v>
      </c>
      <c r="N20" s="24">
        <f t="shared" si="3"/>
        <v>102197.82</v>
      </c>
      <c r="O20" s="24">
        <f>O21+O22+O23+O24+O25+O26+O27+O28+O29</f>
        <v>4591905.420000001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400886.86</v>
      </c>
      <c r="C21" s="28">
        <f aca="true" t="shared" si="4" ref="C21:N21">ROUND((C15+C16)*C7,2)</f>
        <v>280287.69</v>
      </c>
      <c r="D21" s="28">
        <f t="shared" si="4"/>
        <v>257551.31</v>
      </c>
      <c r="E21" s="28">
        <f t="shared" si="4"/>
        <v>109050.88</v>
      </c>
      <c r="F21" s="28">
        <f t="shared" si="4"/>
        <v>246684.9</v>
      </c>
      <c r="G21" s="28">
        <f t="shared" si="4"/>
        <v>305563.12</v>
      </c>
      <c r="H21" s="28">
        <f t="shared" si="4"/>
        <v>47652.78</v>
      </c>
      <c r="I21" s="28">
        <f t="shared" si="4"/>
        <v>276873.29</v>
      </c>
      <c r="J21" s="28">
        <f t="shared" si="4"/>
        <v>236343.22</v>
      </c>
      <c r="K21" s="28">
        <f t="shared" si="4"/>
        <v>361330.44</v>
      </c>
      <c r="L21" s="28">
        <f t="shared" si="4"/>
        <v>309929</v>
      </c>
      <c r="M21" s="28">
        <f t="shared" si="4"/>
        <v>158793.07</v>
      </c>
      <c r="N21" s="28">
        <f t="shared" si="4"/>
        <v>75971.19</v>
      </c>
      <c r="O21" s="28">
        <f aca="true" t="shared" si="5" ref="O21:O29">SUM(B21:N21)</f>
        <v>3066917.75</v>
      </c>
    </row>
    <row r="22" spans="1:23" ht="18.75" customHeight="1">
      <c r="A22" s="26" t="s">
        <v>33</v>
      </c>
      <c r="B22" s="28">
        <f>IF(B18&lt;&gt;0,ROUND((B18-1)*B21,2),0)</f>
        <v>92025.01</v>
      </c>
      <c r="C22" s="28">
        <f aca="true" t="shared" si="6" ref="C22:N22">IF(C18&lt;&gt;0,ROUND((C18-1)*C21,2),0)</f>
        <v>80501.82</v>
      </c>
      <c r="D22" s="28">
        <f t="shared" si="6"/>
        <v>104346.68</v>
      </c>
      <c r="E22" s="28">
        <f t="shared" si="6"/>
        <v>-9124.42</v>
      </c>
      <c r="F22" s="28">
        <f t="shared" si="6"/>
        <v>82209.57</v>
      </c>
      <c r="G22" s="28">
        <f t="shared" si="6"/>
        <v>133470.19</v>
      </c>
      <c r="H22" s="28">
        <f t="shared" si="6"/>
        <v>31536.39</v>
      </c>
      <c r="I22" s="28">
        <f t="shared" si="6"/>
        <v>41275.92</v>
      </c>
      <c r="J22" s="28">
        <f t="shared" si="6"/>
        <v>81741.73</v>
      </c>
      <c r="K22" s="28">
        <f t="shared" si="6"/>
        <v>76910.65</v>
      </c>
      <c r="L22" s="28">
        <f t="shared" si="6"/>
        <v>95643.8</v>
      </c>
      <c r="M22" s="28">
        <f t="shared" si="6"/>
        <v>38371.71</v>
      </c>
      <c r="N22" s="28">
        <f t="shared" si="6"/>
        <v>7958.14</v>
      </c>
      <c r="O22" s="28">
        <f t="shared" si="5"/>
        <v>856867.1900000001</v>
      </c>
      <c r="W22" s="51"/>
    </row>
    <row r="23" spans="1:15" ht="18.75" customHeight="1">
      <c r="A23" s="26" t="s">
        <v>34</v>
      </c>
      <c r="B23" s="28">
        <v>28419.01</v>
      </c>
      <c r="C23" s="28">
        <v>19646.7</v>
      </c>
      <c r="D23" s="28">
        <v>17871.91</v>
      </c>
      <c r="E23" s="28">
        <v>6638.6</v>
      </c>
      <c r="F23" s="28">
        <v>18994.45</v>
      </c>
      <c r="G23" s="28">
        <v>28844.86</v>
      </c>
      <c r="H23" s="28">
        <v>3607.37</v>
      </c>
      <c r="I23" s="28">
        <v>21341.4</v>
      </c>
      <c r="J23" s="28">
        <v>18341.94</v>
      </c>
      <c r="K23" s="28">
        <v>31108.85</v>
      </c>
      <c r="L23" s="28">
        <v>28249.2</v>
      </c>
      <c r="M23" s="28">
        <v>15399.81</v>
      </c>
      <c r="N23" s="28">
        <v>7563.84</v>
      </c>
      <c r="O23" s="28">
        <f t="shared" si="5"/>
        <v>246027.94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1257.19</v>
      </c>
      <c r="C26" s="28">
        <v>917.99</v>
      </c>
      <c r="D26" s="28">
        <v>909.91</v>
      </c>
      <c r="E26" s="28">
        <v>258.44</v>
      </c>
      <c r="F26" s="28">
        <v>831.84</v>
      </c>
      <c r="G26" s="28">
        <v>1122.59</v>
      </c>
      <c r="H26" s="28">
        <v>196.52</v>
      </c>
      <c r="I26" s="28">
        <v>821.08</v>
      </c>
      <c r="J26" s="28">
        <v>794.16</v>
      </c>
      <c r="K26" s="28">
        <v>1127.97</v>
      </c>
      <c r="L26" s="28">
        <v>1041.82</v>
      </c>
      <c r="M26" s="28">
        <v>514.18</v>
      </c>
      <c r="N26" s="28">
        <v>228.81</v>
      </c>
      <c r="O26" s="28">
        <f t="shared" si="5"/>
        <v>10022.5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873.28</v>
      </c>
      <c r="H27" s="28">
        <v>161.72</v>
      </c>
      <c r="I27" s="28">
        <v>683.29</v>
      </c>
      <c r="J27" s="28">
        <v>646.88</v>
      </c>
      <c r="K27" s="28">
        <v>839.61</v>
      </c>
      <c r="L27" s="28">
        <v>745.26</v>
      </c>
      <c r="M27" s="28">
        <v>421.82</v>
      </c>
      <c r="N27" s="28">
        <v>221.02</v>
      </c>
      <c r="O27" s="28">
        <f t="shared" si="5"/>
        <v>7803.08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383215.71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-26624.4</v>
      </c>
      <c r="C31" s="28">
        <f aca="true" t="shared" si="7" ref="C31:O31">+C32+C34+C47+C48+C49+C54-C55</f>
        <v>-26378</v>
      </c>
      <c r="D31" s="28">
        <f t="shared" si="7"/>
        <v>-16253.6</v>
      </c>
      <c r="E31" s="28">
        <f t="shared" si="7"/>
        <v>-3634.4</v>
      </c>
      <c r="F31" s="28">
        <f t="shared" si="7"/>
        <v>-14757.6</v>
      </c>
      <c r="G31" s="28">
        <f t="shared" si="7"/>
        <v>-25792.8</v>
      </c>
      <c r="H31" s="28">
        <f t="shared" si="7"/>
        <v>-3537.6</v>
      </c>
      <c r="I31" s="28">
        <f t="shared" si="7"/>
        <v>-29722</v>
      </c>
      <c r="J31" s="28">
        <f t="shared" si="7"/>
        <v>-18964</v>
      </c>
      <c r="K31" s="28">
        <f t="shared" si="7"/>
        <v>-418050.4</v>
      </c>
      <c r="L31" s="28">
        <f t="shared" si="7"/>
        <v>-378693.2</v>
      </c>
      <c r="M31" s="28">
        <f t="shared" si="7"/>
        <v>-9653.6</v>
      </c>
      <c r="N31" s="28">
        <f t="shared" si="7"/>
        <v>-5742</v>
      </c>
      <c r="O31" s="28">
        <f t="shared" si="7"/>
        <v>-977803.6000000001</v>
      </c>
    </row>
    <row r="32" spans="1:15" ht="18.75" customHeight="1">
      <c r="A32" s="26" t="s">
        <v>38</v>
      </c>
      <c r="B32" s="29">
        <f>+B33</f>
        <v>-26624.4</v>
      </c>
      <c r="C32" s="29">
        <f>+C33</f>
        <v>-26378</v>
      </c>
      <c r="D32" s="29">
        <f aca="true" t="shared" si="8" ref="D32:O32">+D33</f>
        <v>-16253.6</v>
      </c>
      <c r="E32" s="29">
        <f t="shared" si="8"/>
        <v>-3634.4</v>
      </c>
      <c r="F32" s="29">
        <f t="shared" si="8"/>
        <v>-14757.6</v>
      </c>
      <c r="G32" s="29">
        <f t="shared" si="8"/>
        <v>-25792.8</v>
      </c>
      <c r="H32" s="29">
        <f t="shared" si="8"/>
        <v>-3537.6</v>
      </c>
      <c r="I32" s="29">
        <f t="shared" si="8"/>
        <v>-29722</v>
      </c>
      <c r="J32" s="29">
        <f t="shared" si="8"/>
        <v>-18964</v>
      </c>
      <c r="K32" s="29">
        <f t="shared" si="8"/>
        <v>-13050.4</v>
      </c>
      <c r="L32" s="29">
        <f t="shared" si="8"/>
        <v>-9693.2</v>
      </c>
      <c r="M32" s="29">
        <f t="shared" si="8"/>
        <v>-9653.6</v>
      </c>
      <c r="N32" s="29">
        <f t="shared" si="8"/>
        <v>-5742</v>
      </c>
      <c r="O32" s="29">
        <f t="shared" si="8"/>
        <v>-203803.60000000003</v>
      </c>
    </row>
    <row r="33" spans="1:26" ht="18.75" customHeight="1">
      <c r="A33" s="27" t="s">
        <v>39</v>
      </c>
      <c r="B33" s="16">
        <f>ROUND((-B9)*$G$3,2)</f>
        <v>-26624.4</v>
      </c>
      <c r="C33" s="16">
        <f aca="true" t="shared" si="9" ref="C33:N33">ROUND((-C9)*$G$3,2)</f>
        <v>-26378</v>
      </c>
      <c r="D33" s="16">
        <f t="shared" si="9"/>
        <v>-16253.6</v>
      </c>
      <c r="E33" s="16">
        <f t="shared" si="9"/>
        <v>-3634.4</v>
      </c>
      <c r="F33" s="16">
        <f t="shared" si="9"/>
        <v>-14757.6</v>
      </c>
      <c r="G33" s="16">
        <f t="shared" si="9"/>
        <v>-25792.8</v>
      </c>
      <c r="H33" s="16">
        <f t="shared" si="9"/>
        <v>-3537.6</v>
      </c>
      <c r="I33" s="16">
        <f t="shared" si="9"/>
        <v>-29722</v>
      </c>
      <c r="J33" s="16">
        <f t="shared" si="9"/>
        <v>-18964</v>
      </c>
      <c r="K33" s="16">
        <f t="shared" si="9"/>
        <v>-13050.4</v>
      </c>
      <c r="L33" s="16">
        <f t="shared" si="9"/>
        <v>-9693.2</v>
      </c>
      <c r="M33" s="16">
        <f t="shared" si="9"/>
        <v>-9653.6</v>
      </c>
      <c r="N33" s="16">
        <f t="shared" si="9"/>
        <v>-5742</v>
      </c>
      <c r="O33" s="30">
        <f aca="true" t="shared" si="10" ref="O33:O55">SUM(B33:N33)</f>
        <v>-203803.60000000003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560164.06</v>
      </c>
      <c r="C53" s="34">
        <f aca="true" t="shared" si="13" ref="C53:N53">+C20+C31</f>
        <v>383223.57</v>
      </c>
      <c r="D53" s="34">
        <f t="shared" si="13"/>
        <v>396907.3</v>
      </c>
      <c r="E53" s="34">
        <f t="shared" si="13"/>
        <v>113929.45000000003</v>
      </c>
      <c r="F53" s="34">
        <f t="shared" si="13"/>
        <v>361976.44</v>
      </c>
      <c r="G53" s="34">
        <f t="shared" si="13"/>
        <v>487286.75000000006</v>
      </c>
      <c r="H53" s="34">
        <f t="shared" si="13"/>
        <v>87640.14</v>
      </c>
      <c r="I53" s="34">
        <f t="shared" si="13"/>
        <v>355937.5</v>
      </c>
      <c r="J53" s="34">
        <f t="shared" si="13"/>
        <v>341459.97000000003</v>
      </c>
      <c r="K53" s="34">
        <f t="shared" si="13"/>
        <v>95635.2099999999</v>
      </c>
      <c r="L53" s="34">
        <f t="shared" si="13"/>
        <v>99158.80000000005</v>
      </c>
      <c r="M53" s="34">
        <f t="shared" si="13"/>
        <v>234326.81</v>
      </c>
      <c r="N53" s="34">
        <f t="shared" si="13"/>
        <v>96455.82</v>
      </c>
      <c r="O53" s="34">
        <f>SUM(B53:N53)</f>
        <v>3614101.8200000003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560164.06</v>
      </c>
      <c r="C59" s="42">
        <f t="shared" si="14"/>
        <v>383223.56999999995</v>
      </c>
      <c r="D59" s="42">
        <f t="shared" si="14"/>
        <v>396907.3</v>
      </c>
      <c r="E59" s="42">
        <f t="shared" si="14"/>
        <v>113929.46</v>
      </c>
      <c r="F59" s="42">
        <f t="shared" si="14"/>
        <v>361976.43</v>
      </c>
      <c r="G59" s="42">
        <f t="shared" si="14"/>
        <v>487286.75</v>
      </c>
      <c r="H59" s="42">
        <f t="shared" si="14"/>
        <v>87640.14</v>
      </c>
      <c r="I59" s="42">
        <f t="shared" si="14"/>
        <v>355937.5</v>
      </c>
      <c r="J59" s="42">
        <f t="shared" si="14"/>
        <v>341459.97</v>
      </c>
      <c r="K59" s="42">
        <f t="shared" si="14"/>
        <v>95635.22</v>
      </c>
      <c r="L59" s="42">
        <f t="shared" si="14"/>
        <v>99158.79</v>
      </c>
      <c r="M59" s="42">
        <f t="shared" si="14"/>
        <v>234326.81</v>
      </c>
      <c r="N59" s="42">
        <f t="shared" si="14"/>
        <v>96455.82</v>
      </c>
      <c r="O59" s="34">
        <f t="shared" si="14"/>
        <v>3614101.8199999994</v>
      </c>
      <c r="Q59"/>
    </row>
    <row r="60" spans="1:18" ht="18.75" customHeight="1">
      <c r="A60" s="26" t="s">
        <v>54</v>
      </c>
      <c r="B60" s="42">
        <v>462472.08</v>
      </c>
      <c r="C60" s="42">
        <v>276414.22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738886.3</v>
      </c>
      <c r="P60"/>
      <c r="Q60"/>
      <c r="R60" s="41"/>
    </row>
    <row r="61" spans="1:16" ht="18.75" customHeight="1">
      <c r="A61" s="26" t="s">
        <v>55</v>
      </c>
      <c r="B61" s="42">
        <v>97691.98</v>
      </c>
      <c r="C61" s="42">
        <v>106809.35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204501.33000000002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396907.3</v>
      </c>
      <c r="E62" s="43">
        <v>0</v>
      </c>
      <c r="F62" s="43">
        <v>0</v>
      </c>
      <c r="G62" s="43">
        <v>0</v>
      </c>
      <c r="H62" s="42">
        <v>87640.14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484547.44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113929.46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113929.46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361976.43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361976.43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487286.75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487286.75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355937.5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355937.5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341459.97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341459.97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95635.22</v>
      </c>
      <c r="L68" s="29">
        <v>99158.79</v>
      </c>
      <c r="M68" s="43">
        <v>0</v>
      </c>
      <c r="N68" s="43">
        <v>0</v>
      </c>
      <c r="O68" s="34">
        <f t="shared" si="15"/>
        <v>194794.01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234326.81</v>
      </c>
      <c r="N69" s="43">
        <v>0</v>
      </c>
      <c r="O69" s="34">
        <f t="shared" si="15"/>
        <v>234326.81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96455.82</v>
      </c>
      <c r="O70" s="46">
        <f t="shared" si="15"/>
        <v>96455.82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2023-06-29T18:41:13Z</dcterms:modified>
  <cp:category/>
  <cp:version/>
  <cp:contentType/>
  <cp:contentStatus/>
</cp:coreProperties>
</file>