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<sst xmlns="http://schemas.openxmlformats.org/spreadsheetml/2006/main" count="88" uniqueCount="85">
  <si>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</si>
  <si>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</si>
  <si>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</si>
  <si>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</si>
  <si>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</si>
  <si>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</si>
  <si>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</si>
  <si>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</si>
  <si>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</si>
  <si>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</si>
  <si>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</si>
  <si>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</si>
  <si>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</si>
  <si>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</si>
  <si>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</si>
  <si>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</si>
  <si>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</si>
  <si>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</si>
  <si>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</si>
  <si>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</si>
  <si>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</si>
  <si>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</si>
  <si>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</si>
  <si>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</si>
  <si>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</si>
  <si>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</si>
  <si>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</si>
  <si>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</si>
  <si>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</si>
  <si>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</si>
  <si>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</si>
  <si>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</si>
  <si>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</si>
  <si>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</si>
  <si>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</si>
  <si>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</si>
  <si>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</si>
  <si>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</si>
  <si>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</si>
  <si>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</si>
  <si>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</si>
  <si>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</si>
  <si>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</si>
  <si>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</si>
  <si>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</si>
  <si>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</si>
  <si>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</si>
  <si>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</si>
  <si>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</si>
  <si>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</si>
  <si>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</si>
  <si>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</si>
  <si>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</si>
  <si>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</si>
  <si>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</si>
  <si>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</si>
  <si>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</si>
  <si>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</si>
  <si>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</si>
  <si>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</si>
  <si>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</si>
  <si>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</si>
  <si>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</si>
  <si>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</si>
  <si>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</si>
  <si>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</si>
  <si>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</si>
  <si>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</si>
  <si>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</si>
  <si>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</si>
  <si>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</si>
  <si>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</si>
  <si>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</si>
  <si>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</si>
  <si>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</si>
  <si>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</si>
  <si>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</si>
  <si>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</si>
  <si>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</si>
  <si>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</si>
  <si>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</si>
  <si>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</si>
  <si>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</si>
  <si>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</si>
  <si>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19/06/23 - VENCIMENTO 26/06/23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</si>
</sst>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952500</xdr:colOff>
      <xdr:row>77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52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6" sqref="E1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376634</v>
      </c>
      <c r="C7" s="9">
        <f t="shared" si="0"/>
        <v>264010</v>
      </c>
      <c r="D7" s="9">
        <f t="shared" si="0"/>
        <v>243368</v>
      </c>
      <c r="E7" s="9">
        <f t="shared" si="0"/>
        <v>67261</v>
      </c>
      <c r="F7" s="9">
        <f t="shared" si="0"/>
        <v>227964</v>
      </c>
      <c r="G7" s="9">
        <f t="shared" si="0"/>
        <v>368975</v>
      </c>
      <c r="H7" s="9">
        <f t="shared" si="0"/>
        <v>41657</v>
      </c>
      <c r="I7" s="9">
        <f t="shared" si="0"/>
        <v>195483</v>
      </c>
      <c r="J7" s="9">
        <f t="shared" si="0"/>
        <v>212209</v>
      </c>
      <c r="K7" s="9">
        <f t="shared" si="0"/>
        <v>328514</v>
      </c>
      <c r="L7" s="9">
        <f t="shared" si="0"/>
        <v>250459</v>
      </c>
      <c r="M7" s="9">
        <f t="shared" si="0"/>
        <v>129207</v>
      </c>
      <c r="N7" s="9">
        <f t="shared" si="0"/>
        <v>82154</v>
      </c>
      <c r="O7" s="9">
        <f t="shared" si="0"/>
        <v>2787895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10381</v>
      </c>
      <c r="C8" s="11">
        <f t="shared" si="1"/>
        <v>10834</v>
      </c>
      <c r="D8" s="11">
        <f t="shared" si="1"/>
        <v>6501</v>
      </c>
      <c r="E8" s="11">
        <f t="shared" si="1"/>
        <v>1877</v>
      </c>
      <c r="F8" s="11">
        <f t="shared" si="1"/>
        <v>5727</v>
      </c>
      <c r="G8" s="11">
        <f t="shared" si="1"/>
        <v>10323</v>
      </c>
      <c r="H8" s="11">
        <f t="shared" si="1"/>
        <v>1598</v>
      </c>
      <c r="I8" s="11">
        <f t="shared" si="1"/>
        <v>8728</v>
      </c>
      <c r="J8" s="11">
        <f t="shared" si="1"/>
        <v>8291</v>
      </c>
      <c r="K8" s="11">
        <f t="shared" si="1"/>
        <v>4649</v>
      </c>
      <c r="L8" s="11">
        <f t="shared" si="1"/>
        <v>4026</v>
      </c>
      <c r="M8" s="11">
        <f t="shared" si="1"/>
        <v>4395</v>
      </c>
      <c r="N8" s="11">
        <f t="shared" si="1"/>
        <v>3738</v>
      </c>
      <c r="O8" s="11">
        <f t="shared" si="1"/>
        <v>81068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10381</v>
      </c>
      <c r="C9" s="11">
        <v>10834</v>
      </c>
      <c r="D9" s="11">
        <v>6501</v>
      </c>
      <c r="E9" s="11">
        <v>1877</v>
      </c>
      <c r="F9" s="11">
        <v>5727</v>
      </c>
      <c r="G9" s="11">
        <v>10323</v>
      </c>
      <c r="H9" s="11">
        <v>1598</v>
      </c>
      <c r="I9" s="11">
        <v>8728</v>
      </c>
      <c r="J9" s="11">
        <v>8291</v>
      </c>
      <c r="K9" s="11">
        <v>4649</v>
      </c>
      <c r="L9" s="11">
        <v>4026</v>
      </c>
      <c r="M9" s="11">
        <v>4395</v>
      </c>
      <c r="N9" s="11">
        <v>3732</v>
      </c>
      <c r="O9" s="11">
        <f>SUM(B9:N9)</f>
        <v>81062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6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366253</v>
      </c>
      <c r="C11" s="13">
        <v>253176</v>
      </c>
      <c r="D11" s="13">
        <v>236867</v>
      </c>
      <c r="E11" s="13">
        <v>65384</v>
      </c>
      <c r="F11" s="13">
        <v>222237</v>
      </c>
      <c r="G11" s="13">
        <v>358652</v>
      </c>
      <c r="H11" s="13">
        <v>40059</v>
      </c>
      <c r="I11" s="13">
        <v>186755</v>
      </c>
      <c r="J11" s="13">
        <v>203918</v>
      </c>
      <c r="K11" s="13">
        <v>323865</v>
      </c>
      <c r="L11" s="13">
        <v>246433</v>
      </c>
      <c r="M11" s="13">
        <v>124812</v>
      </c>
      <c r="N11" s="13">
        <v>78416</v>
      </c>
      <c r="O11" s="11">
        <f>SUM(B11:N11)</f>
        <v>2706827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24961</v>
      </c>
      <c r="C12" s="13">
        <v>22800</v>
      </c>
      <c r="D12" s="13">
        <v>17429</v>
      </c>
      <c r="E12" s="13">
        <v>6727</v>
      </c>
      <c r="F12" s="13">
        <v>19678</v>
      </c>
      <c r="G12" s="13">
        <v>34234</v>
      </c>
      <c r="H12" s="13">
        <v>4183</v>
      </c>
      <c r="I12" s="13">
        <v>17813</v>
      </c>
      <c r="J12" s="13">
        <v>17467</v>
      </c>
      <c r="K12" s="13">
        <v>20975</v>
      </c>
      <c r="L12" s="13">
        <v>16129</v>
      </c>
      <c r="M12" s="13">
        <v>6063</v>
      </c>
      <c r="N12" s="13">
        <v>3428</v>
      </c>
      <c r="O12" s="11">
        <f>SUM(B12:N12)</f>
        <v>211887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341292</v>
      </c>
      <c r="C13" s="15">
        <f t="shared" si="2"/>
        <v>230376</v>
      </c>
      <c r="D13" s="15">
        <f t="shared" si="2"/>
        <v>219438</v>
      </c>
      <c r="E13" s="15">
        <f t="shared" si="2"/>
        <v>58657</v>
      </c>
      <c r="F13" s="15">
        <f t="shared" si="2"/>
        <v>202559</v>
      </c>
      <c r="G13" s="15">
        <f t="shared" si="2"/>
        <v>324418</v>
      </c>
      <c r="H13" s="15">
        <f t="shared" si="2"/>
        <v>35876</v>
      </c>
      <c r="I13" s="15">
        <f t="shared" si="2"/>
        <v>168942</v>
      </c>
      <c r="J13" s="15">
        <f t="shared" si="2"/>
        <v>186451</v>
      </c>
      <c r="K13" s="15">
        <f t="shared" si="2"/>
        <v>302890</v>
      </c>
      <c r="L13" s="15">
        <f t="shared" si="2"/>
        <v>230304</v>
      </c>
      <c r="M13" s="15">
        <f t="shared" si="2"/>
        <v>118749</v>
      </c>
      <c r="N13" s="15">
        <f t="shared" si="2"/>
        <v>74988</v>
      </c>
      <c r="O13" s="11">
        <f>SUM(B13:N13)</f>
        <v>2494940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1.230472346766057</v>
      </c>
      <c r="C18" s="19">
        <v>1.284415058351101</v>
      </c>
      <c r="D18" s="19">
        <v>1.376358078013817</v>
      </c>
      <c r="E18" s="19">
        <v>0.901496492938782</v>
      </c>
      <c r="F18" s="19">
        <v>1.382638466117459</v>
      </c>
      <c r="G18" s="19">
        <v>1.45430604038385</v>
      </c>
      <c r="H18" s="19">
        <v>1.6878067170646</v>
      </c>
      <c r="I18" s="19">
        <v>1.671110397835872</v>
      </c>
      <c r="J18" s="19">
        <v>1.396711387758852</v>
      </c>
      <c r="K18" s="19">
        <v>1.274783809750184</v>
      </c>
      <c r="L18" s="19">
        <v>1.320247229880764</v>
      </c>
      <c r="M18" s="19">
        <v>1.254110076773363</v>
      </c>
      <c r="N18" s="19">
        <v>1.129531425755039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1477610.9799999997</v>
      </c>
      <c r="C20" s="24">
        <f t="shared" si="3"/>
        <v>1091102.9900000002</v>
      </c>
      <c r="D20" s="24">
        <f t="shared" si="3"/>
        <v>944962.2299999999</v>
      </c>
      <c r="E20" s="24">
        <f t="shared" si="3"/>
        <v>296003.23</v>
      </c>
      <c r="F20" s="24">
        <f t="shared" si="3"/>
        <v>1031708.46</v>
      </c>
      <c r="G20" s="24">
        <f t="shared" si="3"/>
        <v>1456812.54</v>
      </c>
      <c r="H20" s="24">
        <f t="shared" si="3"/>
        <v>251666.94000000003</v>
      </c>
      <c r="I20" s="24">
        <f t="shared" si="3"/>
        <v>1066551.72</v>
      </c>
      <c r="J20" s="24">
        <f t="shared" si="3"/>
        <v>951218.0299999999</v>
      </c>
      <c r="K20" s="24">
        <f t="shared" si="3"/>
        <v>1289689.9</v>
      </c>
      <c r="L20" s="24">
        <f t="shared" si="3"/>
        <v>1167599.79</v>
      </c>
      <c r="M20" s="24">
        <f t="shared" si="3"/>
        <v>661669.9699999999</v>
      </c>
      <c r="N20" s="24">
        <f t="shared" si="3"/>
        <v>338725.76000000007</v>
      </c>
      <c r="O20" s="24">
        <f>O21+O22+O23+O24+O25+O26+O27+O28+O29</f>
        <v>12025322.54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1091108.7</v>
      </c>
      <c r="C21" s="28">
        <f aca="true" t="shared" si="4" ref="C21:N21">ROUND((C15+C16)*C7,2)</f>
        <v>790129.13</v>
      </c>
      <c r="D21" s="28">
        <f t="shared" si="4"/>
        <v>638767.99</v>
      </c>
      <c r="E21" s="28">
        <f t="shared" si="4"/>
        <v>301598.32</v>
      </c>
      <c r="F21" s="28">
        <f t="shared" si="4"/>
        <v>693534.88</v>
      </c>
      <c r="G21" s="28">
        <f t="shared" si="4"/>
        <v>923618.22</v>
      </c>
      <c r="H21" s="28">
        <f t="shared" si="4"/>
        <v>140000.85</v>
      </c>
      <c r="I21" s="28">
        <f t="shared" si="4"/>
        <v>580916.83</v>
      </c>
      <c r="J21" s="28">
        <f t="shared" si="4"/>
        <v>634292.7</v>
      </c>
      <c r="K21" s="28">
        <f t="shared" si="4"/>
        <v>928150.6</v>
      </c>
      <c r="L21" s="28">
        <f t="shared" si="4"/>
        <v>805726.6</v>
      </c>
      <c r="M21" s="28">
        <f t="shared" si="4"/>
        <v>479642.23</v>
      </c>
      <c r="N21" s="28">
        <f t="shared" si="4"/>
        <v>275470.58</v>
      </c>
      <c r="O21" s="28">
        <f aca="true" t="shared" si="5" ref="O21:O29">SUM(B21:N21)</f>
        <v>8282957.629999999</v>
      </c>
    </row>
    <row r="22" spans="1:23" ht="18.75" customHeight="1">
      <c r="A22" s="26" t="s">
        <v>33</v>
      </c>
      <c r="B22" s="28">
        <f>IF(B18&lt;&gt;0,ROUND((B18-1)*B21,2),0)</f>
        <v>251470.38</v>
      </c>
      <c r="C22" s="28">
        <f aca="true" t="shared" si="6" ref="C22:N22">IF(C18&lt;&gt;0,ROUND((C18-1)*C21,2),0)</f>
        <v>224724.62</v>
      </c>
      <c r="D22" s="28">
        <f t="shared" si="6"/>
        <v>240405.49</v>
      </c>
      <c r="E22" s="28">
        <f t="shared" si="6"/>
        <v>-29708.49</v>
      </c>
      <c r="F22" s="28">
        <f t="shared" si="6"/>
        <v>265373.12</v>
      </c>
      <c r="G22" s="28">
        <f t="shared" si="6"/>
        <v>419605.34</v>
      </c>
      <c r="H22" s="28">
        <f t="shared" si="6"/>
        <v>96293.53</v>
      </c>
      <c r="I22" s="28">
        <f t="shared" si="6"/>
        <v>389859.32</v>
      </c>
      <c r="J22" s="28">
        <f t="shared" si="6"/>
        <v>251631.14</v>
      </c>
      <c r="K22" s="28">
        <f t="shared" si="6"/>
        <v>255040.76</v>
      </c>
      <c r="L22" s="28">
        <f t="shared" si="6"/>
        <v>258031.71</v>
      </c>
      <c r="M22" s="28">
        <f t="shared" si="6"/>
        <v>121881.92</v>
      </c>
      <c r="N22" s="28">
        <f t="shared" si="6"/>
        <v>35682.1</v>
      </c>
      <c r="O22" s="28">
        <f t="shared" si="5"/>
        <v>2780290.94</v>
      </c>
      <c r="W22" s="51"/>
    </row>
    <row r="23" spans="1:15" ht="18.75" customHeight="1">
      <c r="A23" s="26" t="s">
        <v>34</v>
      </c>
      <c r="B23" s="28">
        <v>69722.38</v>
      </c>
      <c r="C23" s="28">
        <v>47167.33</v>
      </c>
      <c r="D23" s="28">
        <v>32591.57</v>
      </c>
      <c r="E23" s="28">
        <v>13146.92</v>
      </c>
      <c r="F23" s="28">
        <v>44001.11</v>
      </c>
      <c r="G23" s="28">
        <v>68401.04</v>
      </c>
      <c r="H23" s="28">
        <v>6996.74</v>
      </c>
      <c r="I23" s="28">
        <v>49625.53</v>
      </c>
      <c r="J23" s="28">
        <v>41367.11</v>
      </c>
      <c r="K23" s="28">
        <v>62313.61</v>
      </c>
      <c r="L23" s="28">
        <v>59970.31</v>
      </c>
      <c r="M23" s="28">
        <v>28748.84</v>
      </c>
      <c r="N23" s="28">
        <v>16836.15</v>
      </c>
      <c r="O23" s="28">
        <f t="shared" si="5"/>
        <v>540888.64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1109.13</v>
      </c>
      <c r="C26" s="28">
        <v>834.54</v>
      </c>
      <c r="D26" s="28">
        <v>716.09</v>
      </c>
      <c r="E26" s="28">
        <v>226.13</v>
      </c>
      <c r="F26" s="28">
        <v>786.08</v>
      </c>
      <c r="G26" s="28">
        <v>1109.13</v>
      </c>
      <c r="H26" s="28">
        <v>191.14</v>
      </c>
      <c r="I26" s="28">
        <v>802.23</v>
      </c>
      <c r="J26" s="28">
        <v>724.16</v>
      </c>
      <c r="K26" s="28">
        <v>977.21</v>
      </c>
      <c r="L26" s="28">
        <v>882.99</v>
      </c>
      <c r="M26" s="28">
        <v>495.34</v>
      </c>
      <c r="N26" s="28">
        <v>261.09</v>
      </c>
      <c r="O26" s="28">
        <f t="shared" si="5"/>
        <v>9115.260000000002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648.22</v>
      </c>
      <c r="G27" s="28">
        <v>873.3</v>
      </c>
      <c r="H27" s="28">
        <v>161.72</v>
      </c>
      <c r="I27" s="28">
        <v>683.29</v>
      </c>
      <c r="J27" s="28">
        <v>646.88</v>
      </c>
      <c r="K27" s="28">
        <v>839.63</v>
      </c>
      <c r="L27" s="28">
        <v>745.26</v>
      </c>
      <c r="M27" s="28">
        <v>421.82</v>
      </c>
      <c r="N27" s="28">
        <v>221.02</v>
      </c>
      <c r="O27" s="28">
        <f t="shared" si="5"/>
        <v>7803.110000000001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-45676.4</v>
      </c>
      <c r="C31" s="28">
        <f aca="true" t="shared" si="7" ref="C31:O31">+C32+C34+C47+C48+C49+C54-C55</f>
        <v>-47669.6</v>
      </c>
      <c r="D31" s="28">
        <f t="shared" si="7"/>
        <v>-28604.4</v>
      </c>
      <c r="E31" s="28">
        <f t="shared" si="7"/>
        <v>-8258.8</v>
      </c>
      <c r="F31" s="28">
        <f t="shared" si="7"/>
        <v>-25198.8</v>
      </c>
      <c r="G31" s="28">
        <f t="shared" si="7"/>
        <v>-45421.2</v>
      </c>
      <c r="H31" s="28">
        <f t="shared" si="7"/>
        <v>-7031.2</v>
      </c>
      <c r="I31" s="28">
        <f t="shared" si="7"/>
        <v>-38403.2</v>
      </c>
      <c r="J31" s="28">
        <f t="shared" si="7"/>
        <v>-36480.4</v>
      </c>
      <c r="K31" s="28">
        <f t="shared" si="7"/>
        <v>-20455.6</v>
      </c>
      <c r="L31" s="28">
        <f t="shared" si="7"/>
        <v>-17714.4</v>
      </c>
      <c r="M31" s="28">
        <f t="shared" si="7"/>
        <v>-19338</v>
      </c>
      <c r="N31" s="28">
        <f t="shared" si="7"/>
        <v>-16420.8</v>
      </c>
      <c r="O31" s="28">
        <f t="shared" si="7"/>
        <v>-356672.80000000005</v>
      </c>
    </row>
    <row r="32" spans="1:15" ht="18.75" customHeight="1">
      <c r="A32" s="26" t="s">
        <v>38</v>
      </c>
      <c r="B32" s="29">
        <f>+B33</f>
        <v>-45676.4</v>
      </c>
      <c r="C32" s="29">
        <f>+C33</f>
        <v>-47669.6</v>
      </c>
      <c r="D32" s="29">
        <f aca="true" t="shared" si="8" ref="D32:O32">+D33</f>
        <v>-28604.4</v>
      </c>
      <c r="E32" s="29">
        <f t="shared" si="8"/>
        <v>-8258.8</v>
      </c>
      <c r="F32" s="29">
        <f t="shared" si="8"/>
        <v>-25198.8</v>
      </c>
      <c r="G32" s="29">
        <f t="shared" si="8"/>
        <v>-45421.2</v>
      </c>
      <c r="H32" s="29">
        <f t="shared" si="8"/>
        <v>-7031.2</v>
      </c>
      <c r="I32" s="29">
        <f t="shared" si="8"/>
        <v>-38403.2</v>
      </c>
      <c r="J32" s="29">
        <f t="shared" si="8"/>
        <v>-36480.4</v>
      </c>
      <c r="K32" s="29">
        <f t="shared" si="8"/>
        <v>-20455.6</v>
      </c>
      <c r="L32" s="29">
        <f t="shared" si="8"/>
        <v>-17714.4</v>
      </c>
      <c r="M32" s="29">
        <f t="shared" si="8"/>
        <v>-19338</v>
      </c>
      <c r="N32" s="29">
        <f t="shared" si="8"/>
        <v>-16420.8</v>
      </c>
      <c r="O32" s="29">
        <f t="shared" si="8"/>
        <v>-356672.80000000005</v>
      </c>
    </row>
    <row r="33" spans="1:26" ht="18.75" customHeight="1">
      <c r="A33" s="27" t="s">
        <v>39</v>
      </c>
      <c r="B33" s="16">
        <f>ROUND((-B9)*$G$3,2)</f>
        <v>-45676.4</v>
      </c>
      <c r="C33" s="16">
        <f aca="true" t="shared" si="9" ref="C33:N33">ROUND((-C9)*$G$3,2)</f>
        <v>-47669.6</v>
      </c>
      <c r="D33" s="16">
        <f t="shared" si="9"/>
        <v>-28604.4</v>
      </c>
      <c r="E33" s="16">
        <f t="shared" si="9"/>
        <v>-8258.8</v>
      </c>
      <c r="F33" s="16">
        <f t="shared" si="9"/>
        <v>-25198.8</v>
      </c>
      <c r="G33" s="16">
        <f t="shared" si="9"/>
        <v>-45421.2</v>
      </c>
      <c r="H33" s="16">
        <f t="shared" si="9"/>
        <v>-7031.2</v>
      </c>
      <c r="I33" s="16">
        <f t="shared" si="9"/>
        <v>-38403.2</v>
      </c>
      <c r="J33" s="16">
        <f t="shared" si="9"/>
        <v>-36480.4</v>
      </c>
      <c r="K33" s="16">
        <f t="shared" si="9"/>
        <v>-20455.6</v>
      </c>
      <c r="L33" s="16">
        <f t="shared" si="9"/>
        <v>-17714.4</v>
      </c>
      <c r="M33" s="16">
        <f t="shared" si="9"/>
        <v>-19338</v>
      </c>
      <c r="N33" s="16">
        <f t="shared" si="9"/>
        <v>-16420.8</v>
      </c>
      <c r="O33" s="30">
        <f aca="true" t="shared" si="10" ref="O33:O55">SUM(B33:N33)</f>
        <v>-356672.80000000005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1431934.5799999998</v>
      </c>
      <c r="C53" s="34">
        <f aca="true" t="shared" si="13" ref="C53:N53">+C20+C31</f>
        <v>1043433.3900000002</v>
      </c>
      <c r="D53" s="34">
        <f t="shared" si="13"/>
        <v>916357.8299999998</v>
      </c>
      <c r="E53" s="34">
        <f t="shared" si="13"/>
        <v>287744.43</v>
      </c>
      <c r="F53" s="34">
        <f t="shared" si="13"/>
        <v>1006509.6599999999</v>
      </c>
      <c r="G53" s="34">
        <f t="shared" si="13"/>
        <v>1411391.34</v>
      </c>
      <c r="H53" s="34">
        <f t="shared" si="13"/>
        <v>244635.74000000002</v>
      </c>
      <c r="I53" s="34">
        <f t="shared" si="13"/>
        <v>1028148.52</v>
      </c>
      <c r="J53" s="34">
        <f t="shared" si="13"/>
        <v>914737.6299999999</v>
      </c>
      <c r="K53" s="34">
        <f t="shared" si="13"/>
        <v>1269234.2999999998</v>
      </c>
      <c r="L53" s="34">
        <f t="shared" si="13"/>
        <v>1149885.3900000001</v>
      </c>
      <c r="M53" s="34">
        <f t="shared" si="13"/>
        <v>642331.9699999999</v>
      </c>
      <c r="N53" s="34">
        <f t="shared" si="13"/>
        <v>322304.9600000001</v>
      </c>
      <c r="O53" s="34">
        <f>SUM(B53:N53)</f>
        <v>11668649.740000002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1431934.58</v>
      </c>
      <c r="C59" s="42">
        <f t="shared" si="14"/>
        <v>1043433.3899999999</v>
      </c>
      <c r="D59" s="42">
        <f t="shared" si="14"/>
        <v>916357.83</v>
      </c>
      <c r="E59" s="42">
        <f t="shared" si="14"/>
        <v>287744.43</v>
      </c>
      <c r="F59" s="42">
        <f t="shared" si="14"/>
        <v>1006509.66</v>
      </c>
      <c r="G59" s="42">
        <f t="shared" si="14"/>
        <v>1411391.33</v>
      </c>
      <c r="H59" s="42">
        <f t="shared" si="14"/>
        <v>244635.73</v>
      </c>
      <c r="I59" s="42">
        <f t="shared" si="14"/>
        <v>1028148.52</v>
      </c>
      <c r="J59" s="42">
        <f t="shared" si="14"/>
        <v>914737.62</v>
      </c>
      <c r="K59" s="42">
        <f t="shared" si="14"/>
        <v>1269234.3</v>
      </c>
      <c r="L59" s="42">
        <f t="shared" si="14"/>
        <v>1149885.4</v>
      </c>
      <c r="M59" s="42">
        <f t="shared" si="14"/>
        <v>642331.96</v>
      </c>
      <c r="N59" s="42">
        <f t="shared" si="14"/>
        <v>322304.95</v>
      </c>
      <c r="O59" s="34">
        <f t="shared" si="14"/>
        <v>11668649.7</v>
      </c>
      <c r="Q59"/>
    </row>
    <row r="60" spans="1:18" ht="18.75" customHeight="1">
      <c r="A60" s="26" t="s">
        <v>54</v>
      </c>
      <c r="B60" s="42">
        <v>1164247.35</v>
      </c>
      <c r="C60" s="42">
        <v>740541.72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1904789.07</v>
      </c>
      <c r="P60"/>
      <c r="Q60"/>
      <c r="R60" s="41"/>
    </row>
    <row r="61" spans="1:16" ht="18.75" customHeight="1">
      <c r="A61" s="26" t="s">
        <v>55</v>
      </c>
      <c r="B61" s="42">
        <v>267687.23</v>
      </c>
      <c r="C61" s="42">
        <v>302891.67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570578.8999999999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916357.83</v>
      </c>
      <c r="E62" s="43">
        <v>0</v>
      </c>
      <c r="F62" s="43">
        <v>0</v>
      </c>
      <c r="G62" s="43">
        <v>0</v>
      </c>
      <c r="H62" s="42">
        <v>244635.73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1160993.56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287744.43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287744.43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1006509.66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1006509.66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1411391.33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1411391.33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1028148.52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1028148.52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914737.62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914737.62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1269234.3</v>
      </c>
      <c r="L68" s="29">
        <v>1149885.4</v>
      </c>
      <c r="M68" s="43">
        <v>0</v>
      </c>
      <c r="N68" s="43">
        <v>0</v>
      </c>
      <c r="O68" s="34">
        <f t="shared" si="15"/>
        <v>2419119.7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642331.96</v>
      </c>
      <c r="N69" s="43">
        <v>0</v>
      </c>
      <c r="O69" s="34">
        <f t="shared" si="15"/>
        <v>642331.96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322304.95</v>
      </c>
      <c r="O70" s="46">
        <f t="shared" si="15"/>
        <v>322304.95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2023-06-23T17:15:54Z</dcterms:modified>
  <cp:category/>
  <cp:version/>
  <cp:contentType/>
  <cp:contentStatus/>
</cp:coreProperties>
</file>