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<sst xmlns="http://schemas.openxmlformats.org/spreadsheetml/2006/main" count="88" uniqueCount="85">
  <si>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</si>
  <si>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</si>
  <si>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</si>
  <si>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</si>
  <si>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</si>
  <si>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</si>
  <si>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</si>
  <si>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</si>
  <si>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</si>
  <si>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</si>
  <si>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</si>
  <si>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</si>
  <si>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</si>
  <si>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</si>
  <si>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</si>
  <si>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</si>
  <si>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</si>
  <si>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</si>
  <si>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</si>
  <si>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</si>
  <si>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</si>
  <si>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</si>
  <si>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</si>
  <si>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</si>
  <si>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</si>
  <si>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</si>
  <si>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</si>
  <si>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</si>
  <si>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</si>
  <si>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</si>
  <si>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</si>
  <si>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</si>
  <si>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</si>
  <si>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</si>
  <si>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</si>
  <si>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</si>
  <si>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</si>
  <si>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</si>
  <si>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</si>
  <si>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</si>
  <si>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</si>
  <si>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</si>
  <si>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</si>
  <si>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</si>
  <si>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</si>
  <si>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</si>
  <si>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</si>
  <si>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</si>
  <si>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</si>
  <si>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</si>
  <si>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</si>
  <si>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</si>
  <si>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</si>
  <si>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</si>
  <si>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</si>
  <si>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</si>
  <si>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</si>
  <si>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</si>
  <si>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</si>
  <si>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</si>
  <si>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</si>
  <si>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</si>
  <si>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</si>
  <si>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</si>
  <si>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</si>
  <si>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</si>
  <si>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</si>
  <si>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</si>
  <si>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</si>
  <si>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</si>
  <si>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</si>
  <si>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</si>
  <si>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</si>
  <si>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</si>
  <si>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</si>
  <si>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</si>
  <si>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</si>
  <si>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</si>
  <si>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</si>
  <si>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</si>
  <si>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</si>
  <si>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</si>
  <si>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</si>
  <si>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</si>
  <si>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18/06/23 - VENCIMENTO 23/06/23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</si>
</sst>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134233</v>
      </c>
      <c r="C7" s="9">
        <f t="shared" si="0"/>
        <v>90765</v>
      </c>
      <c r="D7" s="9">
        <f t="shared" si="0"/>
        <v>94944</v>
      </c>
      <c r="E7" s="9">
        <f t="shared" si="0"/>
        <v>23485</v>
      </c>
      <c r="F7" s="9">
        <f t="shared" si="0"/>
        <v>77387</v>
      </c>
      <c r="G7" s="9">
        <f t="shared" si="0"/>
        <v>117107</v>
      </c>
      <c r="H7" s="9">
        <f t="shared" si="0"/>
        <v>13626</v>
      </c>
      <c r="I7" s="9">
        <f t="shared" si="0"/>
        <v>76168</v>
      </c>
      <c r="J7" s="9">
        <f t="shared" si="0"/>
        <v>75010</v>
      </c>
      <c r="K7" s="9">
        <f t="shared" si="0"/>
        <v>113319</v>
      </c>
      <c r="L7" s="9">
        <f t="shared" si="0"/>
        <v>93674</v>
      </c>
      <c r="M7" s="9">
        <f t="shared" si="0"/>
        <v>40470</v>
      </c>
      <c r="N7" s="9">
        <f t="shared" si="0"/>
        <v>22178</v>
      </c>
      <c r="O7" s="9">
        <f t="shared" si="0"/>
        <v>972366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5910</v>
      </c>
      <c r="C8" s="11">
        <f t="shared" si="1"/>
        <v>5441</v>
      </c>
      <c r="D8" s="11">
        <f t="shared" si="1"/>
        <v>3568</v>
      </c>
      <c r="E8" s="11">
        <f t="shared" si="1"/>
        <v>811</v>
      </c>
      <c r="F8" s="11">
        <f t="shared" si="1"/>
        <v>3047</v>
      </c>
      <c r="G8" s="11">
        <f t="shared" si="1"/>
        <v>5317</v>
      </c>
      <c r="H8" s="11">
        <f t="shared" si="1"/>
        <v>791</v>
      </c>
      <c r="I8" s="11">
        <f t="shared" si="1"/>
        <v>5145</v>
      </c>
      <c r="J8" s="11">
        <f t="shared" si="1"/>
        <v>3991</v>
      </c>
      <c r="K8" s="11">
        <f t="shared" si="1"/>
        <v>2537</v>
      </c>
      <c r="L8" s="11">
        <f t="shared" si="1"/>
        <v>2016</v>
      </c>
      <c r="M8" s="11">
        <f t="shared" si="1"/>
        <v>1646</v>
      </c>
      <c r="N8" s="11">
        <f t="shared" si="1"/>
        <v>1223</v>
      </c>
      <c r="O8" s="11">
        <f t="shared" si="1"/>
        <v>41443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5910</v>
      </c>
      <c r="C9" s="11">
        <v>5441</v>
      </c>
      <c r="D9" s="11">
        <v>3568</v>
      </c>
      <c r="E9" s="11">
        <v>811</v>
      </c>
      <c r="F9" s="11">
        <v>3047</v>
      </c>
      <c r="G9" s="11">
        <v>5317</v>
      </c>
      <c r="H9" s="11">
        <v>791</v>
      </c>
      <c r="I9" s="11">
        <v>5145</v>
      </c>
      <c r="J9" s="11">
        <v>3991</v>
      </c>
      <c r="K9" s="11">
        <v>2537</v>
      </c>
      <c r="L9" s="11">
        <v>2016</v>
      </c>
      <c r="M9" s="11">
        <v>1646</v>
      </c>
      <c r="N9" s="11">
        <v>1213</v>
      </c>
      <c r="O9" s="11">
        <f>SUM(B9:N9)</f>
        <v>41433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128323</v>
      </c>
      <c r="C11" s="13">
        <v>85324</v>
      </c>
      <c r="D11" s="13">
        <v>91376</v>
      </c>
      <c r="E11" s="13">
        <v>22674</v>
      </c>
      <c r="F11" s="13">
        <v>74340</v>
      </c>
      <c r="G11" s="13">
        <v>111790</v>
      </c>
      <c r="H11" s="13">
        <v>12835</v>
      </c>
      <c r="I11" s="13">
        <v>71023</v>
      </c>
      <c r="J11" s="13">
        <v>71019</v>
      </c>
      <c r="K11" s="13">
        <v>110782</v>
      </c>
      <c r="L11" s="13">
        <v>91658</v>
      </c>
      <c r="M11" s="13">
        <v>38824</v>
      </c>
      <c r="N11" s="13">
        <v>20955</v>
      </c>
      <c r="O11" s="11">
        <f>SUM(B11:N11)</f>
        <v>930923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11130</v>
      </c>
      <c r="C12" s="13">
        <v>9882</v>
      </c>
      <c r="D12" s="13">
        <v>8642</v>
      </c>
      <c r="E12" s="13">
        <v>2902</v>
      </c>
      <c r="F12" s="13">
        <v>8227</v>
      </c>
      <c r="G12" s="13">
        <v>13684</v>
      </c>
      <c r="H12" s="13">
        <v>1795</v>
      </c>
      <c r="I12" s="13">
        <v>8407</v>
      </c>
      <c r="J12" s="13">
        <v>7976</v>
      </c>
      <c r="K12" s="13">
        <v>8551</v>
      </c>
      <c r="L12" s="13">
        <v>7092</v>
      </c>
      <c r="M12" s="13">
        <v>2529</v>
      </c>
      <c r="N12" s="13">
        <v>1041</v>
      </c>
      <c r="O12" s="11">
        <f>SUM(B12:N12)</f>
        <v>91858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117193</v>
      </c>
      <c r="C13" s="15">
        <f t="shared" si="2"/>
        <v>75442</v>
      </c>
      <c r="D13" s="15">
        <f t="shared" si="2"/>
        <v>82734</v>
      </c>
      <c r="E13" s="15">
        <f t="shared" si="2"/>
        <v>19772</v>
      </c>
      <c r="F13" s="15">
        <f t="shared" si="2"/>
        <v>66113</v>
      </c>
      <c r="G13" s="15">
        <f t="shared" si="2"/>
        <v>98106</v>
      </c>
      <c r="H13" s="15">
        <f t="shared" si="2"/>
        <v>11040</v>
      </c>
      <c r="I13" s="15">
        <f t="shared" si="2"/>
        <v>62616</v>
      </c>
      <c r="J13" s="15">
        <f t="shared" si="2"/>
        <v>63043</v>
      </c>
      <c r="K13" s="15">
        <f t="shared" si="2"/>
        <v>102231</v>
      </c>
      <c r="L13" s="15">
        <f t="shared" si="2"/>
        <v>84566</v>
      </c>
      <c r="M13" s="15">
        <f t="shared" si="2"/>
        <v>36295</v>
      </c>
      <c r="N13" s="15">
        <f t="shared" si="2"/>
        <v>19914</v>
      </c>
      <c r="O13" s="11">
        <f>SUM(B13:N13)</f>
        <v>839065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1.24253206784375</v>
      </c>
      <c r="C18" s="19">
        <v>1.302434279096972</v>
      </c>
      <c r="D18" s="19">
        <v>1.397086172222276</v>
      </c>
      <c r="E18" s="19">
        <v>0.916154713383547</v>
      </c>
      <c r="F18" s="19">
        <v>1.33167003604991</v>
      </c>
      <c r="G18" s="19">
        <v>1.440936066533889</v>
      </c>
      <c r="H18" s="19">
        <v>1.683072584143908</v>
      </c>
      <c r="I18" s="19">
        <v>1.186758446842424</v>
      </c>
      <c r="J18" s="19">
        <v>1.353569454209102</v>
      </c>
      <c r="K18" s="19">
        <v>1.441807272759061</v>
      </c>
      <c r="L18" s="19">
        <v>1.297566200827028</v>
      </c>
      <c r="M18" s="19">
        <v>1.242157572595848</v>
      </c>
      <c r="N18" s="19">
        <v>1.118508022210053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577364.76</v>
      </c>
      <c r="C20" s="24">
        <f t="shared" si="3"/>
        <v>403210.37</v>
      </c>
      <c r="D20" s="24">
        <f t="shared" si="3"/>
        <v>398801.29</v>
      </c>
      <c r="E20" s="24">
        <f t="shared" si="3"/>
        <v>113798.61000000002</v>
      </c>
      <c r="F20" s="24">
        <f t="shared" si="3"/>
        <v>360729.84</v>
      </c>
      <c r="G20" s="24">
        <f t="shared" si="3"/>
        <v>496583.52</v>
      </c>
      <c r="H20" s="24">
        <f t="shared" si="3"/>
        <v>89418.87000000001</v>
      </c>
      <c r="I20" s="24">
        <f t="shared" si="3"/>
        <v>336457.3999999999</v>
      </c>
      <c r="J20" s="24">
        <f t="shared" si="3"/>
        <v>345568.11000000004</v>
      </c>
      <c r="K20" s="24">
        <f t="shared" si="3"/>
        <v>539286.7300000001</v>
      </c>
      <c r="L20" s="24">
        <f t="shared" si="3"/>
        <v>463963.24000000005</v>
      </c>
      <c r="M20" s="24">
        <f t="shared" si="3"/>
        <v>233167.68000000002</v>
      </c>
      <c r="N20" s="24">
        <f t="shared" si="3"/>
        <v>101213.65000000002</v>
      </c>
      <c r="O20" s="24">
        <f>O21+O22+O23+O24+O25+O26+O27+O28+O29</f>
        <v>4459564.07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388873</v>
      </c>
      <c r="C21" s="28">
        <f aca="true" t="shared" si="4" ref="C21:N21">ROUND((C15+C16)*C7,2)</f>
        <v>271641.49</v>
      </c>
      <c r="D21" s="28">
        <f t="shared" si="4"/>
        <v>249199.52</v>
      </c>
      <c r="E21" s="28">
        <f t="shared" si="4"/>
        <v>105306.74</v>
      </c>
      <c r="F21" s="28">
        <f t="shared" si="4"/>
        <v>235434.47</v>
      </c>
      <c r="G21" s="28">
        <f t="shared" si="4"/>
        <v>293142.24</v>
      </c>
      <c r="H21" s="28">
        <f t="shared" si="4"/>
        <v>45794.26</v>
      </c>
      <c r="I21" s="28">
        <f t="shared" si="4"/>
        <v>226348.45</v>
      </c>
      <c r="J21" s="28">
        <f t="shared" si="4"/>
        <v>224204.89</v>
      </c>
      <c r="K21" s="28">
        <f t="shared" si="4"/>
        <v>320160.17</v>
      </c>
      <c r="L21" s="28">
        <f t="shared" si="4"/>
        <v>301349.26</v>
      </c>
      <c r="M21" s="28">
        <f t="shared" si="4"/>
        <v>150232.73</v>
      </c>
      <c r="N21" s="28">
        <f t="shared" si="4"/>
        <v>74365.05</v>
      </c>
      <c r="O21" s="28">
        <f aca="true" t="shared" si="5" ref="O21:O29">SUM(B21:N21)</f>
        <v>2886052.27</v>
      </c>
    </row>
    <row r="22" spans="1:23" ht="18.75" customHeight="1">
      <c r="A22" s="26" t="s">
        <v>33</v>
      </c>
      <c r="B22" s="28">
        <f>IF(B18&lt;&gt;0,ROUND((B18-1)*B21,2),0)</f>
        <v>94314.17</v>
      </c>
      <c r="C22" s="28">
        <f aca="true" t="shared" si="6" ref="C22:N22">IF(C18&lt;&gt;0,ROUND((C18-1)*C21,2),0)</f>
        <v>82153.7</v>
      </c>
      <c r="D22" s="28">
        <f t="shared" si="6"/>
        <v>98953.68</v>
      </c>
      <c r="E22" s="28">
        <f t="shared" si="6"/>
        <v>-8829.47</v>
      </c>
      <c r="F22" s="28">
        <f t="shared" si="6"/>
        <v>78086.56</v>
      </c>
      <c r="G22" s="28">
        <f t="shared" si="6"/>
        <v>129256.99</v>
      </c>
      <c r="H22" s="28">
        <f t="shared" si="6"/>
        <v>31280.8</v>
      </c>
      <c r="I22" s="28">
        <f t="shared" si="6"/>
        <v>42272.48</v>
      </c>
      <c r="J22" s="28">
        <f t="shared" si="6"/>
        <v>79272</v>
      </c>
      <c r="K22" s="28">
        <f t="shared" si="6"/>
        <v>141449.09</v>
      </c>
      <c r="L22" s="28">
        <f t="shared" si="6"/>
        <v>89671.35</v>
      </c>
      <c r="M22" s="28">
        <f t="shared" si="6"/>
        <v>36379.99</v>
      </c>
      <c r="N22" s="28">
        <f t="shared" si="6"/>
        <v>8812.85</v>
      </c>
      <c r="O22" s="28">
        <f t="shared" si="5"/>
        <v>903074.19</v>
      </c>
      <c r="W22" s="51"/>
    </row>
    <row r="23" spans="1:15" ht="18.75" customHeight="1">
      <c r="A23" s="26" t="s">
        <v>34</v>
      </c>
      <c r="B23" s="28">
        <v>28701.17</v>
      </c>
      <c r="C23" s="28">
        <v>20233.67</v>
      </c>
      <c r="D23" s="28">
        <v>17262.47</v>
      </c>
      <c r="E23" s="28">
        <v>6322.55</v>
      </c>
      <c r="F23" s="28">
        <v>18371.77</v>
      </c>
      <c r="G23" s="28">
        <v>28982.89</v>
      </c>
      <c r="H23" s="28">
        <v>3959.92</v>
      </c>
      <c r="I23" s="28">
        <v>21759.11</v>
      </c>
      <c r="J23" s="28">
        <v>18102.22</v>
      </c>
      <c r="K23" s="28">
        <v>33239.52</v>
      </c>
      <c r="L23" s="28">
        <v>28909.93</v>
      </c>
      <c r="M23" s="28">
        <v>15149.91</v>
      </c>
      <c r="N23" s="28">
        <v>7331.1</v>
      </c>
      <c r="O23" s="28">
        <f t="shared" si="5"/>
        <v>248326.22999999998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1276.03</v>
      </c>
      <c r="C26" s="28">
        <v>934.14</v>
      </c>
      <c r="D26" s="28">
        <v>904.53</v>
      </c>
      <c r="E26" s="28">
        <v>258.44</v>
      </c>
      <c r="F26" s="28">
        <v>823.77</v>
      </c>
      <c r="G26" s="28">
        <v>1122.59</v>
      </c>
      <c r="H26" s="28">
        <v>199.21</v>
      </c>
      <c r="I26" s="28">
        <v>729.55</v>
      </c>
      <c r="J26" s="28">
        <v>786.08</v>
      </c>
      <c r="K26" s="28">
        <v>1230.27</v>
      </c>
      <c r="L26" s="28">
        <v>1044.52</v>
      </c>
      <c r="M26" s="28">
        <v>503.41</v>
      </c>
      <c r="N26" s="28">
        <v>228.81</v>
      </c>
      <c r="O26" s="28">
        <f t="shared" si="5"/>
        <v>10041.35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</v>
      </c>
      <c r="H27" s="28">
        <v>161.72</v>
      </c>
      <c r="I27" s="28">
        <v>683.29</v>
      </c>
      <c r="J27" s="28">
        <v>646.88</v>
      </c>
      <c r="K27" s="28">
        <v>839.59</v>
      </c>
      <c r="L27" s="28">
        <v>745.26</v>
      </c>
      <c r="M27" s="28">
        <v>421.82</v>
      </c>
      <c r="N27" s="28">
        <v>221.02</v>
      </c>
      <c r="O27" s="28">
        <f t="shared" si="5"/>
        <v>7803.070000000001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-26004</v>
      </c>
      <c r="C31" s="28">
        <f aca="true" t="shared" si="7" ref="C31:O31">+C32+C34+C47+C48+C49+C54-C55</f>
        <v>-23940.4</v>
      </c>
      <c r="D31" s="28">
        <f t="shared" si="7"/>
        <v>-15699.2</v>
      </c>
      <c r="E31" s="28">
        <f t="shared" si="7"/>
        <v>-3568.4</v>
      </c>
      <c r="F31" s="28">
        <f t="shared" si="7"/>
        <v>-13406.8</v>
      </c>
      <c r="G31" s="28">
        <f t="shared" si="7"/>
        <v>-23394.8</v>
      </c>
      <c r="H31" s="28">
        <f t="shared" si="7"/>
        <v>-3480.4</v>
      </c>
      <c r="I31" s="28">
        <f t="shared" si="7"/>
        <v>-22638</v>
      </c>
      <c r="J31" s="28">
        <f t="shared" si="7"/>
        <v>-17560.4</v>
      </c>
      <c r="K31" s="28">
        <f t="shared" si="7"/>
        <v>-416162.8</v>
      </c>
      <c r="L31" s="28">
        <f t="shared" si="7"/>
        <v>-377870.4</v>
      </c>
      <c r="M31" s="28">
        <f t="shared" si="7"/>
        <v>-7242.4</v>
      </c>
      <c r="N31" s="28">
        <f t="shared" si="7"/>
        <v>-5337.2</v>
      </c>
      <c r="O31" s="28">
        <f t="shared" si="7"/>
        <v>-956305.2</v>
      </c>
    </row>
    <row r="32" spans="1:15" ht="18.75" customHeight="1">
      <c r="A32" s="26" t="s">
        <v>38</v>
      </c>
      <c r="B32" s="29">
        <f>+B33</f>
        <v>-26004</v>
      </c>
      <c r="C32" s="29">
        <f>+C33</f>
        <v>-23940.4</v>
      </c>
      <c r="D32" s="29">
        <f aca="true" t="shared" si="8" ref="D32:O32">+D33</f>
        <v>-15699.2</v>
      </c>
      <c r="E32" s="29">
        <f t="shared" si="8"/>
        <v>-3568.4</v>
      </c>
      <c r="F32" s="29">
        <f t="shared" si="8"/>
        <v>-13406.8</v>
      </c>
      <c r="G32" s="29">
        <f t="shared" si="8"/>
        <v>-23394.8</v>
      </c>
      <c r="H32" s="29">
        <f t="shared" si="8"/>
        <v>-3480.4</v>
      </c>
      <c r="I32" s="29">
        <f t="shared" si="8"/>
        <v>-22638</v>
      </c>
      <c r="J32" s="29">
        <f t="shared" si="8"/>
        <v>-17560.4</v>
      </c>
      <c r="K32" s="29">
        <f t="shared" si="8"/>
        <v>-11162.8</v>
      </c>
      <c r="L32" s="29">
        <f t="shared" si="8"/>
        <v>-8870.4</v>
      </c>
      <c r="M32" s="29">
        <f t="shared" si="8"/>
        <v>-7242.4</v>
      </c>
      <c r="N32" s="29">
        <f t="shared" si="8"/>
        <v>-5337.2</v>
      </c>
      <c r="O32" s="29">
        <f t="shared" si="8"/>
        <v>-182305.19999999998</v>
      </c>
    </row>
    <row r="33" spans="1:26" ht="18.75" customHeight="1">
      <c r="A33" s="27" t="s">
        <v>39</v>
      </c>
      <c r="B33" s="16">
        <f>ROUND((-B9)*$G$3,2)</f>
        <v>-26004</v>
      </c>
      <c r="C33" s="16">
        <f aca="true" t="shared" si="9" ref="C33:N33">ROUND((-C9)*$G$3,2)</f>
        <v>-23940.4</v>
      </c>
      <c r="D33" s="16">
        <f t="shared" si="9"/>
        <v>-15699.2</v>
      </c>
      <c r="E33" s="16">
        <f t="shared" si="9"/>
        <v>-3568.4</v>
      </c>
      <c r="F33" s="16">
        <f t="shared" si="9"/>
        <v>-13406.8</v>
      </c>
      <c r="G33" s="16">
        <f t="shared" si="9"/>
        <v>-23394.8</v>
      </c>
      <c r="H33" s="16">
        <f t="shared" si="9"/>
        <v>-3480.4</v>
      </c>
      <c r="I33" s="16">
        <f t="shared" si="9"/>
        <v>-22638</v>
      </c>
      <c r="J33" s="16">
        <f t="shared" si="9"/>
        <v>-17560.4</v>
      </c>
      <c r="K33" s="16">
        <f t="shared" si="9"/>
        <v>-11162.8</v>
      </c>
      <c r="L33" s="16">
        <f t="shared" si="9"/>
        <v>-8870.4</v>
      </c>
      <c r="M33" s="16">
        <f t="shared" si="9"/>
        <v>-7242.4</v>
      </c>
      <c r="N33" s="16">
        <f t="shared" si="9"/>
        <v>-5337.2</v>
      </c>
      <c r="O33" s="30">
        <f aca="true" t="shared" si="10" ref="O33:O55">SUM(B33:N33)</f>
        <v>-182305.19999999998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551360.76</v>
      </c>
      <c r="C53" s="34">
        <f aca="true" t="shared" si="13" ref="C53:N53">+C20+C31</f>
        <v>379269.97</v>
      </c>
      <c r="D53" s="34">
        <f t="shared" si="13"/>
        <v>383102.08999999997</v>
      </c>
      <c r="E53" s="34">
        <f t="shared" si="13"/>
        <v>110230.21000000002</v>
      </c>
      <c r="F53" s="34">
        <f t="shared" si="13"/>
        <v>347323.04000000004</v>
      </c>
      <c r="G53" s="34">
        <f t="shared" si="13"/>
        <v>473188.72000000003</v>
      </c>
      <c r="H53" s="34">
        <f t="shared" si="13"/>
        <v>85938.47000000002</v>
      </c>
      <c r="I53" s="34">
        <f t="shared" si="13"/>
        <v>313819.3999999999</v>
      </c>
      <c r="J53" s="34">
        <f t="shared" si="13"/>
        <v>328007.71</v>
      </c>
      <c r="K53" s="34">
        <f t="shared" si="13"/>
        <v>123123.93000000011</v>
      </c>
      <c r="L53" s="34">
        <f t="shared" si="13"/>
        <v>86092.84000000003</v>
      </c>
      <c r="M53" s="34">
        <f t="shared" si="13"/>
        <v>225925.28000000003</v>
      </c>
      <c r="N53" s="34">
        <f t="shared" si="13"/>
        <v>95876.45000000003</v>
      </c>
      <c r="O53" s="34">
        <f>SUM(B53:N53)</f>
        <v>3503258.87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551360.77</v>
      </c>
      <c r="C59" s="42">
        <f t="shared" si="14"/>
        <v>379269.97000000003</v>
      </c>
      <c r="D59" s="42">
        <f t="shared" si="14"/>
        <v>383102.09</v>
      </c>
      <c r="E59" s="42">
        <f t="shared" si="14"/>
        <v>110230.2</v>
      </c>
      <c r="F59" s="42">
        <f t="shared" si="14"/>
        <v>347323.04</v>
      </c>
      <c r="G59" s="42">
        <f t="shared" si="14"/>
        <v>473188.72</v>
      </c>
      <c r="H59" s="42">
        <f t="shared" si="14"/>
        <v>85938.48</v>
      </c>
      <c r="I59" s="42">
        <f t="shared" si="14"/>
        <v>313819.4</v>
      </c>
      <c r="J59" s="42">
        <f t="shared" si="14"/>
        <v>328007.71</v>
      </c>
      <c r="K59" s="42">
        <f t="shared" si="14"/>
        <v>123123.93</v>
      </c>
      <c r="L59" s="42">
        <f t="shared" si="14"/>
        <v>86092.84</v>
      </c>
      <c r="M59" s="42">
        <f t="shared" si="14"/>
        <v>225925.29</v>
      </c>
      <c r="N59" s="42">
        <f t="shared" si="14"/>
        <v>95876.45</v>
      </c>
      <c r="O59" s="34">
        <f t="shared" si="14"/>
        <v>3503258.89</v>
      </c>
      <c r="Q59"/>
    </row>
    <row r="60" spans="1:18" ht="18.75" customHeight="1">
      <c r="A60" s="26" t="s">
        <v>54</v>
      </c>
      <c r="B60" s="42">
        <v>455385.43</v>
      </c>
      <c r="C60" s="42">
        <v>273634.84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729020.27</v>
      </c>
      <c r="P60"/>
      <c r="Q60"/>
      <c r="R60" s="41"/>
    </row>
    <row r="61" spans="1:16" ht="18.75" customHeight="1">
      <c r="A61" s="26" t="s">
        <v>55</v>
      </c>
      <c r="B61" s="42">
        <v>95975.34</v>
      </c>
      <c r="C61" s="42">
        <v>105635.13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201610.47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383102.09</v>
      </c>
      <c r="E62" s="43">
        <v>0</v>
      </c>
      <c r="F62" s="43">
        <v>0</v>
      </c>
      <c r="G62" s="43">
        <v>0</v>
      </c>
      <c r="H62" s="42">
        <v>85938.48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469040.57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110230.2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110230.2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347323.04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347323.04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473188.72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473188.72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313819.4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313819.4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328007.71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328007.71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123123.93</v>
      </c>
      <c r="L68" s="29">
        <v>86092.84</v>
      </c>
      <c r="M68" s="43">
        <v>0</v>
      </c>
      <c r="N68" s="43">
        <v>0</v>
      </c>
      <c r="O68" s="34">
        <f t="shared" si="15"/>
        <v>209216.77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225925.29</v>
      </c>
      <c r="N69" s="43">
        <v>0</v>
      </c>
      <c r="O69" s="34">
        <f t="shared" si="15"/>
        <v>225925.29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95876.45</v>
      </c>
      <c r="O70" s="46">
        <f t="shared" si="15"/>
        <v>95876.45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2023-06-22T16:18:53Z</dcterms:modified>
  <cp:category/>
  <cp:version/>
  <cp:contentType/>
  <cp:contentStatus/>
</cp:coreProperties>
</file>