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<sst xmlns="http://schemas.openxmlformats.org/spreadsheetml/2006/main" count="88" uniqueCount="85">
  <si>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</si>
  <si>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</si>
  <si>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</si>
  <si>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</si>
  <si>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</si>
  <si>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</si>
  <si>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</si>
  <si>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</si>
  <si>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</si>
  <si>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</si>
  <si>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</si>
  <si>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</si>
  <si>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</si>
  <si>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</si>
  <si>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</si>
  <si>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</si>
  <si>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</si>
  <si>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</si>
  <si>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</si>
  <si>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</si>
  <si>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</si>
  <si>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</si>
  <si>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</si>
  <si>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</si>
  <si>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</si>
  <si>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</si>
  <si>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</si>
  <si>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</si>
  <si>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</si>
  <si>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</si>
  <si>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</si>
  <si>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</si>
  <si>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</si>
  <si>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</si>
  <si>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</si>
  <si>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</si>
  <si>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</si>
  <si>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</si>
  <si>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</si>
  <si>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</si>
  <si>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</si>
  <si>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</si>
  <si>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</si>
  <si>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</si>
  <si>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</si>
  <si>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</si>
  <si>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</si>
  <si>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</si>
  <si>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</si>
  <si>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</si>
  <si>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</si>
  <si>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</si>
  <si>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</si>
  <si>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</si>
  <si>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</si>
  <si>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</si>
  <si>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</si>
  <si>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</si>
  <si>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</si>
  <si>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</si>
  <si>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</si>
  <si>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</si>
  <si>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</si>
  <si>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</si>
  <si>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</si>
  <si>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</si>
  <si>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</si>
  <si>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</si>
  <si>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</si>
  <si>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</si>
  <si>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</si>
  <si>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</si>
  <si>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</si>
  <si>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</si>
  <si>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</si>
  <si>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</si>
  <si>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</si>
  <si>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</si>
  <si>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</si>
  <si>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</si>
  <si>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</si>
  <si>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</si>
  <si>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</si>
  <si>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</si>
  <si>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14/06/23 - VENCIMENTO 21/06/23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</si>
</sst>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368138</v>
      </c>
      <c r="C7" s="9">
        <f t="shared" si="0"/>
        <v>256388</v>
      </c>
      <c r="D7" s="9">
        <f t="shared" si="0"/>
        <v>245442</v>
      </c>
      <c r="E7" s="9">
        <f t="shared" si="0"/>
        <v>67538</v>
      </c>
      <c r="F7" s="9">
        <f t="shared" si="0"/>
        <v>231446</v>
      </c>
      <c r="G7" s="9">
        <f t="shared" si="0"/>
        <v>365614</v>
      </c>
      <c r="H7" s="9">
        <f t="shared" si="0"/>
        <v>41662</v>
      </c>
      <c r="I7" s="9">
        <f t="shared" si="0"/>
        <v>288400</v>
      </c>
      <c r="J7" s="9">
        <f t="shared" si="0"/>
        <v>211618</v>
      </c>
      <c r="K7" s="9">
        <f t="shared" si="0"/>
        <v>329877</v>
      </c>
      <c r="L7" s="9">
        <f t="shared" si="0"/>
        <v>243877</v>
      </c>
      <c r="M7" s="9">
        <f t="shared" si="0"/>
        <v>130170</v>
      </c>
      <c r="N7" s="9">
        <f t="shared" si="0"/>
        <v>81578</v>
      </c>
      <c r="O7" s="9">
        <f t="shared" si="0"/>
        <v>2861748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9283</v>
      </c>
      <c r="C8" s="11">
        <f t="shared" si="1"/>
        <v>9662</v>
      </c>
      <c r="D8" s="11">
        <f t="shared" si="1"/>
        <v>5671</v>
      </c>
      <c r="E8" s="11">
        <f t="shared" si="1"/>
        <v>1594</v>
      </c>
      <c r="F8" s="11">
        <f t="shared" si="1"/>
        <v>5369</v>
      </c>
      <c r="G8" s="11">
        <f t="shared" si="1"/>
        <v>9007</v>
      </c>
      <c r="H8" s="11">
        <f t="shared" si="1"/>
        <v>1444</v>
      </c>
      <c r="I8" s="11">
        <f t="shared" si="1"/>
        <v>12349</v>
      </c>
      <c r="J8" s="11">
        <f t="shared" si="1"/>
        <v>7442</v>
      </c>
      <c r="K8" s="11">
        <f t="shared" si="1"/>
        <v>4158</v>
      </c>
      <c r="L8" s="11">
        <f t="shared" si="1"/>
        <v>3311</v>
      </c>
      <c r="M8" s="11">
        <f t="shared" si="1"/>
        <v>4170</v>
      </c>
      <c r="N8" s="11">
        <f t="shared" si="1"/>
        <v>3528</v>
      </c>
      <c r="O8" s="11">
        <f t="shared" si="1"/>
        <v>76988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9283</v>
      </c>
      <c r="C9" s="11">
        <v>9662</v>
      </c>
      <c r="D9" s="11">
        <v>5671</v>
      </c>
      <c r="E9" s="11">
        <v>1594</v>
      </c>
      <c r="F9" s="11">
        <v>5369</v>
      </c>
      <c r="G9" s="11">
        <v>9007</v>
      </c>
      <c r="H9" s="11">
        <v>1444</v>
      </c>
      <c r="I9" s="11">
        <v>12349</v>
      </c>
      <c r="J9" s="11">
        <v>7442</v>
      </c>
      <c r="K9" s="11">
        <v>4158</v>
      </c>
      <c r="L9" s="11">
        <v>3311</v>
      </c>
      <c r="M9" s="11">
        <v>4170</v>
      </c>
      <c r="N9" s="11">
        <v>3518</v>
      </c>
      <c r="O9" s="11">
        <f>SUM(B9:N9)</f>
        <v>76978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358855</v>
      </c>
      <c r="C11" s="13">
        <v>246726</v>
      </c>
      <c r="D11" s="13">
        <v>239771</v>
      </c>
      <c r="E11" s="13">
        <v>65944</v>
      </c>
      <c r="F11" s="13">
        <v>226077</v>
      </c>
      <c r="G11" s="13">
        <v>356607</v>
      </c>
      <c r="H11" s="13">
        <v>40218</v>
      </c>
      <c r="I11" s="13">
        <v>276051</v>
      </c>
      <c r="J11" s="13">
        <v>204176</v>
      </c>
      <c r="K11" s="13">
        <v>325719</v>
      </c>
      <c r="L11" s="13">
        <v>240566</v>
      </c>
      <c r="M11" s="13">
        <v>126000</v>
      </c>
      <c r="N11" s="13">
        <v>78050</v>
      </c>
      <c r="O11" s="11">
        <f>SUM(B11:N11)</f>
        <v>2784760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22157</v>
      </c>
      <c r="C12" s="13">
        <v>19424</v>
      </c>
      <c r="D12" s="13">
        <v>16382</v>
      </c>
      <c r="E12" s="13">
        <v>6239</v>
      </c>
      <c r="F12" s="13">
        <v>18202</v>
      </c>
      <c r="G12" s="13">
        <v>30485</v>
      </c>
      <c r="H12" s="13">
        <v>3801</v>
      </c>
      <c r="I12" s="13">
        <v>23400</v>
      </c>
      <c r="J12" s="13">
        <v>15494</v>
      </c>
      <c r="K12" s="13">
        <v>18658</v>
      </c>
      <c r="L12" s="13">
        <v>14093</v>
      </c>
      <c r="M12" s="13">
        <v>5427</v>
      </c>
      <c r="N12" s="13">
        <v>3086</v>
      </c>
      <c r="O12" s="11">
        <f>SUM(B12:N12)</f>
        <v>196848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336698</v>
      </c>
      <c r="C13" s="15">
        <f t="shared" si="2"/>
        <v>227302</v>
      </c>
      <c r="D13" s="15">
        <f t="shared" si="2"/>
        <v>223389</v>
      </c>
      <c r="E13" s="15">
        <f t="shared" si="2"/>
        <v>59705</v>
      </c>
      <c r="F13" s="15">
        <f t="shared" si="2"/>
        <v>207875</v>
      </c>
      <c r="G13" s="15">
        <f t="shared" si="2"/>
        <v>326122</v>
      </c>
      <c r="H13" s="15">
        <f t="shared" si="2"/>
        <v>36417</v>
      </c>
      <c r="I13" s="15">
        <f t="shared" si="2"/>
        <v>252651</v>
      </c>
      <c r="J13" s="15">
        <f t="shared" si="2"/>
        <v>188682</v>
      </c>
      <c r="K13" s="15">
        <f t="shared" si="2"/>
        <v>307061</v>
      </c>
      <c r="L13" s="15">
        <f t="shared" si="2"/>
        <v>226473</v>
      </c>
      <c r="M13" s="15">
        <f t="shared" si="2"/>
        <v>120573</v>
      </c>
      <c r="N13" s="15">
        <f t="shared" si="2"/>
        <v>74964</v>
      </c>
      <c r="O13" s="11">
        <f>SUM(B13:N13)</f>
        <v>2587912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1.25282858374163</v>
      </c>
      <c r="C18" s="19">
        <v>1.305640443844298</v>
      </c>
      <c r="D18" s="19">
        <v>1.374711218637963</v>
      </c>
      <c r="E18" s="19">
        <v>0.880245762461911</v>
      </c>
      <c r="F18" s="19">
        <v>1.351392089149247</v>
      </c>
      <c r="G18" s="19">
        <v>1.462652601776274</v>
      </c>
      <c r="H18" s="19">
        <v>1.70197120321985</v>
      </c>
      <c r="I18" s="19">
        <v>1.23388542450813</v>
      </c>
      <c r="J18" s="19">
        <v>1.403634861732573</v>
      </c>
      <c r="K18" s="19">
        <v>1.234658504041166</v>
      </c>
      <c r="L18" s="19">
        <v>1.320141021345528</v>
      </c>
      <c r="M18" s="19">
        <v>1.244911208895645</v>
      </c>
      <c r="N18" s="19">
        <v>1.134975414850719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1472110.33</v>
      </c>
      <c r="C20" s="24">
        <f t="shared" si="3"/>
        <v>1077726.5100000002</v>
      </c>
      <c r="D20" s="24">
        <f t="shared" si="3"/>
        <v>952524.6499999999</v>
      </c>
      <c r="E20" s="24">
        <f t="shared" si="3"/>
        <v>290452.8</v>
      </c>
      <c r="F20" s="24">
        <f t="shared" si="3"/>
        <v>1023114.52</v>
      </c>
      <c r="G20" s="24">
        <f t="shared" si="3"/>
        <v>1452657.7999999998</v>
      </c>
      <c r="H20" s="24">
        <f t="shared" si="3"/>
        <v>253853.12000000005</v>
      </c>
      <c r="I20" s="24">
        <f t="shared" si="3"/>
        <v>1152840.32</v>
      </c>
      <c r="J20" s="24">
        <f t="shared" si="3"/>
        <v>953582.0299999998</v>
      </c>
      <c r="K20" s="24">
        <f t="shared" si="3"/>
        <v>1257324.7100000002</v>
      </c>
      <c r="L20" s="24">
        <f t="shared" si="3"/>
        <v>1139407.7</v>
      </c>
      <c r="M20" s="24">
        <f t="shared" si="3"/>
        <v>661325.2899999998</v>
      </c>
      <c r="N20" s="24">
        <f t="shared" si="3"/>
        <v>337973.69000000006</v>
      </c>
      <c r="O20" s="24">
        <f>O21+O22+O23+O24+O25+O26+O27+O28+O29</f>
        <v>12024893.469999999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1066495.79</v>
      </c>
      <c r="C21" s="28">
        <f aca="true" t="shared" si="4" ref="C21:N21">ROUND((C15+C16)*C7,2)</f>
        <v>767318.01</v>
      </c>
      <c r="D21" s="28">
        <f t="shared" si="4"/>
        <v>644211.62</v>
      </c>
      <c r="E21" s="28">
        <f t="shared" si="4"/>
        <v>302840.39</v>
      </c>
      <c r="F21" s="28">
        <f t="shared" si="4"/>
        <v>704128.17</v>
      </c>
      <c r="G21" s="28">
        <f t="shared" si="4"/>
        <v>915204.96</v>
      </c>
      <c r="H21" s="28">
        <f t="shared" si="4"/>
        <v>140017.65</v>
      </c>
      <c r="I21" s="28">
        <f t="shared" si="4"/>
        <v>857038.28</v>
      </c>
      <c r="J21" s="28">
        <f t="shared" si="4"/>
        <v>632526.2</v>
      </c>
      <c r="K21" s="28">
        <f t="shared" si="4"/>
        <v>932001.49</v>
      </c>
      <c r="L21" s="28">
        <f t="shared" si="4"/>
        <v>784552.31</v>
      </c>
      <c r="M21" s="28">
        <f t="shared" si="4"/>
        <v>483217.07</v>
      </c>
      <c r="N21" s="28">
        <f t="shared" si="4"/>
        <v>273539.19</v>
      </c>
      <c r="O21" s="28">
        <f aca="true" t="shared" si="5" ref="O21:O29">SUM(B21:N21)</f>
        <v>8503091.13</v>
      </c>
    </row>
    <row r="22" spans="1:23" ht="18.75" customHeight="1">
      <c r="A22" s="26" t="s">
        <v>33</v>
      </c>
      <c r="B22" s="28">
        <f>IF(B18&lt;&gt;0,ROUND((B18-1)*B21,2),0)</f>
        <v>269640.62</v>
      </c>
      <c r="C22" s="28">
        <f aca="true" t="shared" si="6" ref="C22:N22">IF(C18&lt;&gt;0,ROUND((C18-1)*C21,2),0)</f>
        <v>234523.42</v>
      </c>
      <c r="D22" s="28">
        <f t="shared" si="6"/>
        <v>241393.32</v>
      </c>
      <c r="E22" s="28">
        <f t="shared" si="6"/>
        <v>-36266.42</v>
      </c>
      <c r="F22" s="28">
        <f t="shared" si="6"/>
        <v>247425.07</v>
      </c>
      <c r="G22" s="28">
        <f t="shared" si="6"/>
        <v>423421.96</v>
      </c>
      <c r="H22" s="28">
        <f t="shared" si="6"/>
        <v>98288.36</v>
      </c>
      <c r="I22" s="28">
        <f t="shared" si="6"/>
        <v>200448.76</v>
      </c>
      <c r="J22" s="28">
        <f t="shared" si="6"/>
        <v>255309.63</v>
      </c>
      <c r="K22" s="28">
        <f t="shared" si="6"/>
        <v>218702.08</v>
      </c>
      <c r="L22" s="28">
        <f t="shared" si="6"/>
        <v>251167.38</v>
      </c>
      <c r="M22" s="28">
        <f t="shared" si="6"/>
        <v>118345.28</v>
      </c>
      <c r="N22" s="28">
        <f t="shared" si="6"/>
        <v>36921.07</v>
      </c>
      <c r="O22" s="28">
        <f t="shared" si="5"/>
        <v>2559320.53</v>
      </c>
      <c r="W22" s="51"/>
    </row>
    <row r="23" spans="1:15" ht="18.75" customHeight="1">
      <c r="A23" s="26" t="s">
        <v>34</v>
      </c>
      <c r="B23" s="28">
        <v>70667.1</v>
      </c>
      <c r="C23" s="28">
        <v>46811.25</v>
      </c>
      <c r="D23" s="28">
        <v>33841.01</v>
      </c>
      <c r="E23" s="28">
        <v>12917.73</v>
      </c>
      <c r="F23" s="28">
        <v>42767.31</v>
      </c>
      <c r="G23" s="28">
        <v>68845.64</v>
      </c>
      <c r="H23" s="28">
        <v>7171.29</v>
      </c>
      <c r="I23" s="28">
        <v>49133.25</v>
      </c>
      <c r="J23" s="28">
        <v>41815.08</v>
      </c>
      <c r="K23" s="28">
        <v>62460.47</v>
      </c>
      <c r="L23" s="28">
        <v>59838.37</v>
      </c>
      <c r="M23" s="28">
        <v>28365.96</v>
      </c>
      <c r="N23" s="28">
        <v>16771.07</v>
      </c>
      <c r="O23" s="28">
        <f t="shared" si="5"/>
        <v>541405.5299999999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1106.43</v>
      </c>
      <c r="C26" s="28">
        <v>826.46</v>
      </c>
      <c r="D26" s="28">
        <v>721.47</v>
      </c>
      <c r="E26" s="28">
        <v>220.75</v>
      </c>
      <c r="F26" s="28">
        <v>780.69</v>
      </c>
      <c r="G26" s="28">
        <v>1106.43</v>
      </c>
      <c r="H26" s="28">
        <v>191.14</v>
      </c>
      <c r="I26" s="28">
        <v>872.22</v>
      </c>
      <c r="J26" s="28">
        <v>726.85</v>
      </c>
      <c r="K26" s="28">
        <v>952.99</v>
      </c>
      <c r="L26" s="28">
        <v>861.46</v>
      </c>
      <c r="M26" s="28">
        <v>495.34</v>
      </c>
      <c r="N26" s="28">
        <v>266.52</v>
      </c>
      <c r="O26" s="28">
        <f t="shared" si="5"/>
        <v>9128.750000000002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648.23</v>
      </c>
      <c r="K27" s="28">
        <v>839.59</v>
      </c>
      <c r="L27" s="28">
        <v>745.26</v>
      </c>
      <c r="M27" s="28">
        <v>421.82</v>
      </c>
      <c r="N27" s="28">
        <v>221.02</v>
      </c>
      <c r="O27" s="28">
        <f t="shared" si="5"/>
        <v>7804.43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-40845.2</v>
      </c>
      <c r="C31" s="28">
        <f aca="true" t="shared" si="7" ref="C31:O31">+C32+C34+C47+C48+C49+C54-C55</f>
        <v>-42512.8</v>
      </c>
      <c r="D31" s="28">
        <f t="shared" si="7"/>
        <v>-24952.4</v>
      </c>
      <c r="E31" s="28">
        <f t="shared" si="7"/>
        <v>-7013.6</v>
      </c>
      <c r="F31" s="28">
        <f t="shared" si="7"/>
        <v>-23623.6</v>
      </c>
      <c r="G31" s="28">
        <f t="shared" si="7"/>
        <v>-39630.8</v>
      </c>
      <c r="H31" s="28">
        <f t="shared" si="7"/>
        <v>-6353.6</v>
      </c>
      <c r="I31" s="28">
        <f t="shared" si="7"/>
        <v>-54335.6</v>
      </c>
      <c r="J31" s="28">
        <f t="shared" si="7"/>
        <v>-32744.8</v>
      </c>
      <c r="K31" s="28">
        <f t="shared" si="7"/>
        <v>-18295.2</v>
      </c>
      <c r="L31" s="28">
        <f t="shared" si="7"/>
        <v>-14568.4</v>
      </c>
      <c r="M31" s="28">
        <f t="shared" si="7"/>
        <v>-18348</v>
      </c>
      <c r="N31" s="28">
        <f t="shared" si="7"/>
        <v>-15479.2</v>
      </c>
      <c r="O31" s="28">
        <f t="shared" si="7"/>
        <v>-338703.20000000007</v>
      </c>
    </row>
    <row r="32" spans="1:15" ht="18.75" customHeight="1">
      <c r="A32" s="26" t="s">
        <v>38</v>
      </c>
      <c r="B32" s="29">
        <f>+B33</f>
        <v>-40845.2</v>
      </c>
      <c r="C32" s="29">
        <f>+C33</f>
        <v>-42512.8</v>
      </c>
      <c r="D32" s="29">
        <f aca="true" t="shared" si="8" ref="D32:O32">+D33</f>
        <v>-24952.4</v>
      </c>
      <c r="E32" s="29">
        <f t="shared" si="8"/>
        <v>-7013.6</v>
      </c>
      <c r="F32" s="29">
        <f t="shared" si="8"/>
        <v>-23623.6</v>
      </c>
      <c r="G32" s="29">
        <f t="shared" si="8"/>
        <v>-39630.8</v>
      </c>
      <c r="H32" s="29">
        <f t="shared" si="8"/>
        <v>-6353.6</v>
      </c>
      <c r="I32" s="29">
        <f t="shared" si="8"/>
        <v>-54335.6</v>
      </c>
      <c r="J32" s="29">
        <f t="shared" si="8"/>
        <v>-32744.8</v>
      </c>
      <c r="K32" s="29">
        <f t="shared" si="8"/>
        <v>-18295.2</v>
      </c>
      <c r="L32" s="29">
        <f t="shared" si="8"/>
        <v>-14568.4</v>
      </c>
      <c r="M32" s="29">
        <f t="shared" si="8"/>
        <v>-18348</v>
      </c>
      <c r="N32" s="29">
        <f t="shared" si="8"/>
        <v>-15479.2</v>
      </c>
      <c r="O32" s="29">
        <f t="shared" si="8"/>
        <v>-338703.20000000007</v>
      </c>
    </row>
    <row r="33" spans="1:26" ht="18.75" customHeight="1">
      <c r="A33" s="27" t="s">
        <v>39</v>
      </c>
      <c r="B33" s="16">
        <f>ROUND((-B9)*$G$3,2)</f>
        <v>-40845.2</v>
      </c>
      <c r="C33" s="16">
        <f aca="true" t="shared" si="9" ref="C33:N33">ROUND((-C9)*$G$3,2)</f>
        <v>-42512.8</v>
      </c>
      <c r="D33" s="16">
        <f t="shared" si="9"/>
        <v>-24952.4</v>
      </c>
      <c r="E33" s="16">
        <f t="shared" si="9"/>
        <v>-7013.6</v>
      </c>
      <c r="F33" s="16">
        <f t="shared" si="9"/>
        <v>-23623.6</v>
      </c>
      <c r="G33" s="16">
        <f t="shared" si="9"/>
        <v>-39630.8</v>
      </c>
      <c r="H33" s="16">
        <f t="shared" si="9"/>
        <v>-6353.6</v>
      </c>
      <c r="I33" s="16">
        <f t="shared" si="9"/>
        <v>-54335.6</v>
      </c>
      <c r="J33" s="16">
        <f t="shared" si="9"/>
        <v>-32744.8</v>
      </c>
      <c r="K33" s="16">
        <f t="shared" si="9"/>
        <v>-18295.2</v>
      </c>
      <c r="L33" s="16">
        <f t="shared" si="9"/>
        <v>-14568.4</v>
      </c>
      <c r="M33" s="16">
        <f t="shared" si="9"/>
        <v>-18348</v>
      </c>
      <c r="N33" s="16">
        <f t="shared" si="9"/>
        <v>-15479.2</v>
      </c>
      <c r="O33" s="30">
        <f aca="true" t="shared" si="10" ref="O33:O55">SUM(B33:N33)</f>
        <v>-338703.20000000007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1431265.1300000001</v>
      </c>
      <c r="C53" s="34">
        <f aca="true" t="shared" si="13" ref="C53:N53">+C20+C31</f>
        <v>1035213.7100000002</v>
      </c>
      <c r="D53" s="34">
        <f t="shared" si="13"/>
        <v>927572.2499999999</v>
      </c>
      <c r="E53" s="34">
        <f t="shared" si="13"/>
        <v>283439.2</v>
      </c>
      <c r="F53" s="34">
        <f t="shared" si="13"/>
        <v>999490.92</v>
      </c>
      <c r="G53" s="34">
        <f t="shared" si="13"/>
        <v>1413026.9999999998</v>
      </c>
      <c r="H53" s="34">
        <f t="shared" si="13"/>
        <v>247499.52000000005</v>
      </c>
      <c r="I53" s="34">
        <f t="shared" si="13"/>
        <v>1098504.72</v>
      </c>
      <c r="J53" s="34">
        <f t="shared" si="13"/>
        <v>920837.2299999997</v>
      </c>
      <c r="K53" s="34">
        <f t="shared" si="13"/>
        <v>1239029.5100000002</v>
      </c>
      <c r="L53" s="34">
        <f t="shared" si="13"/>
        <v>1124839.3</v>
      </c>
      <c r="M53" s="34">
        <f t="shared" si="13"/>
        <v>642977.2899999998</v>
      </c>
      <c r="N53" s="34">
        <f t="shared" si="13"/>
        <v>322494.49000000005</v>
      </c>
      <c r="O53" s="34">
        <f>SUM(B53:N53)</f>
        <v>11686190.270000001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1431265.13</v>
      </c>
      <c r="C59" s="42">
        <f t="shared" si="14"/>
        <v>1035213.7</v>
      </c>
      <c r="D59" s="42">
        <f t="shared" si="14"/>
        <v>927572.25</v>
      </c>
      <c r="E59" s="42">
        <f t="shared" si="14"/>
        <v>283439.2</v>
      </c>
      <c r="F59" s="42">
        <f t="shared" si="14"/>
        <v>999490.91</v>
      </c>
      <c r="G59" s="42">
        <f t="shared" si="14"/>
        <v>1413027.01</v>
      </c>
      <c r="H59" s="42">
        <f t="shared" si="14"/>
        <v>247499.52</v>
      </c>
      <c r="I59" s="42">
        <f t="shared" si="14"/>
        <v>1098504.73</v>
      </c>
      <c r="J59" s="42">
        <f t="shared" si="14"/>
        <v>920837.22</v>
      </c>
      <c r="K59" s="42">
        <f t="shared" si="14"/>
        <v>1239029.5</v>
      </c>
      <c r="L59" s="42">
        <f t="shared" si="14"/>
        <v>1124839.3</v>
      </c>
      <c r="M59" s="42">
        <f t="shared" si="14"/>
        <v>642977.3</v>
      </c>
      <c r="N59" s="42">
        <f t="shared" si="14"/>
        <v>322494.49</v>
      </c>
      <c r="O59" s="34">
        <f t="shared" si="14"/>
        <v>11686190.26</v>
      </c>
      <c r="Q59"/>
    </row>
    <row r="60" spans="1:18" ht="18.75" customHeight="1">
      <c r="A60" s="26" t="s">
        <v>54</v>
      </c>
      <c r="B60" s="42">
        <v>1163708.44</v>
      </c>
      <c r="C60" s="42">
        <v>734763.28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1898471.72</v>
      </c>
      <c r="P60"/>
      <c r="Q60"/>
      <c r="R60" s="41"/>
    </row>
    <row r="61" spans="1:16" ht="18.75" customHeight="1">
      <c r="A61" s="26" t="s">
        <v>55</v>
      </c>
      <c r="B61" s="42">
        <v>267556.69</v>
      </c>
      <c r="C61" s="42">
        <v>300450.42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568007.11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927572.25</v>
      </c>
      <c r="E62" s="43">
        <v>0</v>
      </c>
      <c r="F62" s="43">
        <v>0</v>
      </c>
      <c r="G62" s="43">
        <v>0</v>
      </c>
      <c r="H62" s="42">
        <v>247499.52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1175071.77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283439.2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283439.2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999490.91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999490.91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1413027.01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1413027.01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1098504.73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1098504.73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920837.22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920837.22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1239029.5</v>
      </c>
      <c r="L68" s="29">
        <v>1124839.3</v>
      </c>
      <c r="M68" s="43">
        <v>0</v>
      </c>
      <c r="N68" s="43">
        <v>0</v>
      </c>
      <c r="O68" s="34">
        <f t="shared" si="15"/>
        <v>2363868.8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642977.3</v>
      </c>
      <c r="N69" s="43">
        <v>0</v>
      </c>
      <c r="O69" s="34">
        <f t="shared" si="15"/>
        <v>642977.3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322494.49</v>
      </c>
      <c r="O70" s="46">
        <f t="shared" si="15"/>
        <v>322494.49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2023-06-20T17:10:58Z</dcterms:modified>
  <cp:category/>
  <cp:version/>
  <cp:contentType/>
  <cp:contentStatus/>
</cp:coreProperties>
</file>