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<sst xmlns="http://schemas.openxmlformats.org/spreadsheetml/2006/main" count="88" uniqueCount="85">
  <si>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</si>
  <si>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</si>
  <si>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</si>
  <si>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</si>
  <si>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</si>
  <si>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</si>
  <si>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</si>
  <si>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</si>
  <si>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</si>
  <si>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</si>
  <si>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</si>
  <si>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</si>
  <si>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</si>
  <si>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</si>
  <si>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</si>
  <si>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</si>
  <si>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</si>
  <si>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</si>
  <si>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</si>
  <si>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</si>
  <si>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</si>
  <si>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</si>
  <si>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</si>
  <si>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</si>
  <si>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</si>
  <si>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</si>
  <si>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</si>
  <si>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</si>
  <si>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</si>
  <si>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</si>
  <si>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</si>
  <si>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</si>
  <si>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</si>
  <si>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</si>
  <si>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</si>
  <si>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</si>
  <si>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</si>
  <si>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</si>
  <si>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</si>
  <si>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</si>
  <si>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</si>
  <si>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</si>
  <si>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</si>
  <si>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</si>
  <si>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</si>
  <si>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</si>
  <si>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</si>
  <si>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</si>
  <si>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</si>
  <si>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</si>
  <si>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</si>
  <si>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</si>
  <si>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</si>
  <si>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</si>
  <si>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</si>
  <si>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</si>
  <si>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</si>
  <si>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</si>
  <si>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</si>
  <si>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</si>
  <si>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</si>
  <si>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</si>
  <si>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</si>
  <si>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</si>
  <si>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</si>
  <si>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</si>
  <si>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</si>
  <si>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</si>
  <si>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</si>
  <si>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</si>
  <si>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</si>
  <si>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</si>
  <si>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</si>
  <si>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</si>
  <si>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</si>
  <si>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</si>
  <si>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</si>
  <si>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</si>
  <si>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</si>
  <si>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</si>
  <si>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</si>
  <si>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</si>
  <si>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</si>
  <si>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</si>
  <si>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13/06/23 - VENCIMENTO 20/06/23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</si>
</sst>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380497</v>
      </c>
      <c r="C7" s="9">
        <f t="shared" si="0"/>
        <v>266569</v>
      </c>
      <c r="D7" s="9">
        <f t="shared" si="0"/>
        <v>249064</v>
      </c>
      <c r="E7" s="9">
        <f t="shared" si="0"/>
        <v>44399</v>
      </c>
      <c r="F7" s="9">
        <f t="shared" si="0"/>
        <v>228296</v>
      </c>
      <c r="G7" s="9">
        <f t="shared" si="0"/>
        <v>370735</v>
      </c>
      <c r="H7" s="9">
        <f t="shared" si="0"/>
        <v>42588</v>
      </c>
      <c r="I7" s="9">
        <f t="shared" si="0"/>
        <v>292594</v>
      </c>
      <c r="J7" s="9">
        <f t="shared" si="0"/>
        <v>213705</v>
      </c>
      <c r="K7" s="9">
        <f t="shared" si="0"/>
        <v>334764</v>
      </c>
      <c r="L7" s="9">
        <f t="shared" si="0"/>
        <v>253481</v>
      </c>
      <c r="M7" s="9">
        <f t="shared" si="0"/>
        <v>132317</v>
      </c>
      <c r="N7" s="9">
        <f t="shared" si="0"/>
        <v>83429</v>
      </c>
      <c r="O7" s="9">
        <f t="shared" si="0"/>
        <v>2892438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10031</v>
      </c>
      <c r="C8" s="11">
        <f t="shared" si="1"/>
        <v>10327</v>
      </c>
      <c r="D8" s="11">
        <f t="shared" si="1"/>
        <v>6123</v>
      </c>
      <c r="E8" s="11">
        <f t="shared" si="1"/>
        <v>1073</v>
      </c>
      <c r="F8" s="11">
        <f t="shared" si="1"/>
        <v>5389</v>
      </c>
      <c r="G8" s="11">
        <f t="shared" si="1"/>
        <v>9556</v>
      </c>
      <c r="H8" s="11">
        <f t="shared" si="1"/>
        <v>1481</v>
      </c>
      <c r="I8" s="11">
        <f t="shared" si="1"/>
        <v>12667</v>
      </c>
      <c r="J8" s="11">
        <f t="shared" si="1"/>
        <v>7892</v>
      </c>
      <c r="K8" s="11">
        <f t="shared" si="1"/>
        <v>4539</v>
      </c>
      <c r="L8" s="11">
        <f t="shared" si="1"/>
        <v>3817</v>
      </c>
      <c r="M8" s="11">
        <f t="shared" si="1"/>
        <v>4382</v>
      </c>
      <c r="N8" s="11">
        <f t="shared" si="1"/>
        <v>3623</v>
      </c>
      <c r="O8" s="11">
        <f t="shared" si="1"/>
        <v>80900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10031</v>
      </c>
      <c r="C9" s="11">
        <v>10327</v>
      </c>
      <c r="D9" s="11">
        <v>6123</v>
      </c>
      <c r="E9" s="11">
        <v>1073</v>
      </c>
      <c r="F9" s="11">
        <v>5389</v>
      </c>
      <c r="G9" s="11">
        <v>9556</v>
      </c>
      <c r="H9" s="11">
        <v>1481</v>
      </c>
      <c r="I9" s="11">
        <v>12667</v>
      </c>
      <c r="J9" s="11">
        <v>7892</v>
      </c>
      <c r="K9" s="11">
        <v>4539</v>
      </c>
      <c r="L9" s="11">
        <v>3817</v>
      </c>
      <c r="M9" s="11">
        <v>4382</v>
      </c>
      <c r="N9" s="11">
        <v>3612</v>
      </c>
      <c r="O9" s="11">
        <f>SUM(B9:N9)</f>
        <v>80889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370466</v>
      </c>
      <c r="C11" s="13">
        <v>256242</v>
      </c>
      <c r="D11" s="13">
        <v>242941</v>
      </c>
      <c r="E11" s="13">
        <v>43326</v>
      </c>
      <c r="F11" s="13">
        <v>222907</v>
      </c>
      <c r="G11" s="13">
        <v>361179</v>
      </c>
      <c r="H11" s="13">
        <v>41107</v>
      </c>
      <c r="I11" s="13">
        <v>279927</v>
      </c>
      <c r="J11" s="13">
        <v>205813</v>
      </c>
      <c r="K11" s="13">
        <v>330225</v>
      </c>
      <c r="L11" s="13">
        <v>249664</v>
      </c>
      <c r="M11" s="13">
        <v>127935</v>
      </c>
      <c r="N11" s="13">
        <v>79806</v>
      </c>
      <c r="O11" s="11">
        <f>SUM(B11:N11)</f>
        <v>2811538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25134</v>
      </c>
      <c r="C12" s="13">
        <v>22101</v>
      </c>
      <c r="D12" s="13">
        <v>17443</v>
      </c>
      <c r="E12" s="13">
        <v>4065</v>
      </c>
      <c r="F12" s="13">
        <v>19203</v>
      </c>
      <c r="G12" s="13">
        <v>33612</v>
      </c>
      <c r="H12" s="13">
        <v>4125</v>
      </c>
      <c r="I12" s="13">
        <v>25722</v>
      </c>
      <c r="J12" s="13">
        <v>16780</v>
      </c>
      <c r="K12" s="13">
        <v>20568</v>
      </c>
      <c r="L12" s="13">
        <v>16241</v>
      </c>
      <c r="M12" s="13">
        <v>6239</v>
      </c>
      <c r="N12" s="13">
        <v>3212</v>
      </c>
      <c r="O12" s="11">
        <f>SUM(B12:N12)</f>
        <v>214445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345332</v>
      </c>
      <c r="C13" s="15">
        <f t="shared" si="2"/>
        <v>234141</v>
      </c>
      <c r="D13" s="15">
        <f t="shared" si="2"/>
        <v>225498</v>
      </c>
      <c r="E13" s="15">
        <f t="shared" si="2"/>
        <v>39261</v>
      </c>
      <c r="F13" s="15">
        <f t="shared" si="2"/>
        <v>203704</v>
      </c>
      <c r="G13" s="15">
        <f t="shared" si="2"/>
        <v>327567</v>
      </c>
      <c r="H13" s="15">
        <f t="shared" si="2"/>
        <v>36982</v>
      </c>
      <c r="I13" s="15">
        <f t="shared" si="2"/>
        <v>254205</v>
      </c>
      <c r="J13" s="15">
        <f t="shared" si="2"/>
        <v>189033</v>
      </c>
      <c r="K13" s="15">
        <f t="shared" si="2"/>
        <v>309657</v>
      </c>
      <c r="L13" s="15">
        <f t="shared" si="2"/>
        <v>233423</v>
      </c>
      <c r="M13" s="15">
        <f t="shared" si="2"/>
        <v>121696</v>
      </c>
      <c r="N13" s="15">
        <f t="shared" si="2"/>
        <v>76594</v>
      </c>
      <c r="O13" s="11">
        <f>SUM(B13:N13)</f>
        <v>2597093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1.206927466506751</v>
      </c>
      <c r="C18" s="19">
        <v>1.263758548688097</v>
      </c>
      <c r="D18" s="19">
        <v>1.348383323348437</v>
      </c>
      <c r="E18" s="19">
        <v>1.209407904137663</v>
      </c>
      <c r="F18" s="19">
        <v>1.367610538785857</v>
      </c>
      <c r="G18" s="19">
        <v>1.447700225088437</v>
      </c>
      <c r="H18" s="19">
        <v>1.65823174107102</v>
      </c>
      <c r="I18" s="19">
        <v>1.21626404199103</v>
      </c>
      <c r="J18" s="19">
        <v>1.374336241166862</v>
      </c>
      <c r="K18" s="19">
        <v>1.21625543532462</v>
      </c>
      <c r="L18" s="19">
        <v>1.29208188089832</v>
      </c>
      <c r="M18" s="19">
        <v>1.229538330381145</v>
      </c>
      <c r="N18" s="19">
        <v>1.112493882067477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1464243.1099999999</v>
      </c>
      <c r="C20" s="24">
        <f t="shared" si="3"/>
        <v>1084287.22</v>
      </c>
      <c r="D20" s="24">
        <f t="shared" si="3"/>
        <v>947406.59</v>
      </c>
      <c r="E20" s="24">
        <f t="shared" si="3"/>
        <v>264753.98</v>
      </c>
      <c r="F20" s="24">
        <f t="shared" si="3"/>
        <v>1020859.2700000001</v>
      </c>
      <c r="G20" s="24">
        <f t="shared" si="3"/>
        <v>1457819.6099999999</v>
      </c>
      <c r="H20" s="24">
        <f t="shared" si="3"/>
        <v>252831.21000000002</v>
      </c>
      <c r="I20" s="24">
        <f t="shared" si="3"/>
        <v>1152547.6700000002</v>
      </c>
      <c r="J20" s="24">
        <f t="shared" si="3"/>
        <v>942676.7799999998</v>
      </c>
      <c r="K20" s="24">
        <f t="shared" si="3"/>
        <v>1256847.0600000003</v>
      </c>
      <c r="L20" s="24">
        <f t="shared" si="3"/>
        <v>1157258.94</v>
      </c>
      <c r="M20" s="24">
        <f t="shared" si="3"/>
        <v>663467.1799999998</v>
      </c>
      <c r="N20" s="24">
        <f t="shared" si="3"/>
        <v>338663.38000000006</v>
      </c>
      <c r="O20" s="24">
        <f>O21+O22+O23+O24+O25+O26+O27+O28+O29</f>
        <v>12003662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1102299.81</v>
      </c>
      <c r="C21" s="28">
        <f aca="true" t="shared" si="4" ref="C21:N21">ROUND((C15+C16)*C7,2)</f>
        <v>797787.7</v>
      </c>
      <c r="D21" s="28">
        <f t="shared" si="4"/>
        <v>653718.28</v>
      </c>
      <c r="E21" s="28">
        <f t="shared" si="4"/>
        <v>199085.12</v>
      </c>
      <c r="F21" s="28">
        <f t="shared" si="4"/>
        <v>694544.92</v>
      </c>
      <c r="G21" s="28">
        <f t="shared" si="4"/>
        <v>928023.85</v>
      </c>
      <c r="H21" s="28">
        <f t="shared" si="4"/>
        <v>143129.75</v>
      </c>
      <c r="I21" s="28">
        <f t="shared" si="4"/>
        <v>869501.59</v>
      </c>
      <c r="J21" s="28">
        <f t="shared" si="4"/>
        <v>638764.25</v>
      </c>
      <c r="K21" s="28">
        <f t="shared" si="4"/>
        <v>945808.73</v>
      </c>
      <c r="L21" s="28">
        <f t="shared" si="4"/>
        <v>815448.38</v>
      </c>
      <c r="M21" s="28">
        <f t="shared" si="4"/>
        <v>491187.17</v>
      </c>
      <c r="N21" s="28">
        <f t="shared" si="4"/>
        <v>279745.78</v>
      </c>
      <c r="O21" s="28">
        <f aca="true" t="shared" si="5" ref="O21:O29">SUM(B21:N21)</f>
        <v>8559045.33</v>
      </c>
    </row>
    <row r="22" spans="1:23" ht="18.75" customHeight="1">
      <c r="A22" s="26" t="s">
        <v>33</v>
      </c>
      <c r="B22" s="28">
        <f>IF(B18&lt;&gt;0,ROUND((B18-1)*B21,2),0)</f>
        <v>228096.11</v>
      </c>
      <c r="C22" s="28">
        <f aca="true" t="shared" si="6" ref="C22:N22">IF(C18&lt;&gt;0,ROUND((C18-1)*C21,2),0)</f>
        <v>210423.33</v>
      </c>
      <c r="D22" s="28">
        <f t="shared" si="6"/>
        <v>227744.55</v>
      </c>
      <c r="E22" s="28">
        <f t="shared" si="6"/>
        <v>41690</v>
      </c>
      <c r="F22" s="28">
        <f t="shared" si="6"/>
        <v>255322.03</v>
      </c>
      <c r="G22" s="28">
        <f t="shared" si="6"/>
        <v>415476.49</v>
      </c>
      <c r="H22" s="28">
        <f t="shared" si="6"/>
        <v>94212.54</v>
      </c>
      <c r="I22" s="28">
        <f t="shared" si="6"/>
        <v>188041.93</v>
      </c>
      <c r="J22" s="28">
        <f t="shared" si="6"/>
        <v>239112.61</v>
      </c>
      <c r="K22" s="28">
        <f t="shared" si="6"/>
        <v>204536.28</v>
      </c>
      <c r="L22" s="28">
        <f t="shared" si="6"/>
        <v>238177.7</v>
      </c>
      <c r="M22" s="28">
        <f t="shared" si="6"/>
        <v>112746.28</v>
      </c>
      <c r="N22" s="28">
        <f t="shared" si="6"/>
        <v>31469.69</v>
      </c>
      <c r="O22" s="28">
        <f t="shared" si="5"/>
        <v>2487049.5399999996</v>
      </c>
      <c r="W22" s="51"/>
    </row>
    <row r="23" spans="1:15" ht="18.75" customHeight="1">
      <c r="A23" s="26" t="s">
        <v>34</v>
      </c>
      <c r="B23" s="28">
        <v>68548.44</v>
      </c>
      <c r="C23" s="28">
        <v>46999.67</v>
      </c>
      <c r="D23" s="28">
        <v>32870.44</v>
      </c>
      <c r="E23" s="28">
        <v>13039.3</v>
      </c>
      <c r="F23" s="28">
        <v>42201.04</v>
      </c>
      <c r="G23" s="28">
        <v>69131.33</v>
      </c>
      <c r="H23" s="28">
        <v>7113.1</v>
      </c>
      <c r="I23" s="28">
        <v>48786.81</v>
      </c>
      <c r="J23" s="28">
        <v>40878.21</v>
      </c>
      <c r="K23" s="28">
        <v>62344.05</v>
      </c>
      <c r="L23" s="28">
        <v>59769.77</v>
      </c>
      <c r="M23" s="28">
        <v>28136.75</v>
      </c>
      <c r="N23" s="28">
        <v>16716.34</v>
      </c>
      <c r="O23" s="28">
        <f t="shared" si="5"/>
        <v>536535.25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1098.36</v>
      </c>
      <c r="C26" s="28">
        <v>829.15</v>
      </c>
      <c r="D26" s="28">
        <v>716.09</v>
      </c>
      <c r="E26" s="28">
        <v>199.21</v>
      </c>
      <c r="F26" s="28">
        <v>778</v>
      </c>
      <c r="G26" s="28">
        <v>1109.13</v>
      </c>
      <c r="H26" s="28">
        <v>191.14</v>
      </c>
      <c r="I26" s="28">
        <v>869.53</v>
      </c>
      <c r="J26" s="28">
        <v>716.09</v>
      </c>
      <c r="K26" s="28">
        <v>950.29</v>
      </c>
      <c r="L26" s="28">
        <v>874.92</v>
      </c>
      <c r="M26" s="28">
        <v>495.34</v>
      </c>
      <c r="N26" s="28">
        <v>255.73</v>
      </c>
      <c r="O26" s="28">
        <f t="shared" si="5"/>
        <v>9082.98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649.58</v>
      </c>
      <c r="K27" s="28">
        <v>839.62</v>
      </c>
      <c r="L27" s="28">
        <v>745.25</v>
      </c>
      <c r="M27" s="28">
        <v>421.82</v>
      </c>
      <c r="N27" s="28">
        <v>221.02</v>
      </c>
      <c r="O27" s="28">
        <f t="shared" si="5"/>
        <v>7805.8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-44136.4</v>
      </c>
      <c r="C31" s="28">
        <f aca="true" t="shared" si="7" ref="C31:O31">+C32+C34+C47+C48+C49+C54-C55</f>
        <v>-45438.8</v>
      </c>
      <c r="D31" s="28">
        <f t="shared" si="7"/>
        <v>-26941.2</v>
      </c>
      <c r="E31" s="28">
        <f t="shared" si="7"/>
        <v>-4721.2</v>
      </c>
      <c r="F31" s="28">
        <f t="shared" si="7"/>
        <v>-23711.6</v>
      </c>
      <c r="G31" s="28">
        <f t="shared" si="7"/>
        <v>-42046.4</v>
      </c>
      <c r="H31" s="28">
        <f t="shared" si="7"/>
        <v>-6516.4</v>
      </c>
      <c r="I31" s="28">
        <f t="shared" si="7"/>
        <v>-55734.8</v>
      </c>
      <c r="J31" s="28">
        <f t="shared" si="7"/>
        <v>-34724.8</v>
      </c>
      <c r="K31" s="28">
        <f t="shared" si="7"/>
        <v>1105028.4</v>
      </c>
      <c r="L31" s="28">
        <f t="shared" si="7"/>
        <v>1018205.2</v>
      </c>
      <c r="M31" s="28">
        <f t="shared" si="7"/>
        <v>-19280.8</v>
      </c>
      <c r="N31" s="28">
        <f t="shared" si="7"/>
        <v>-15892.8</v>
      </c>
      <c r="O31" s="28">
        <f t="shared" si="7"/>
        <v>1804088.4000000001</v>
      </c>
    </row>
    <row r="32" spans="1:15" ht="18.75" customHeight="1">
      <c r="A32" s="26" t="s">
        <v>38</v>
      </c>
      <c r="B32" s="29">
        <f>+B33</f>
        <v>-44136.4</v>
      </c>
      <c r="C32" s="29">
        <f>+C33</f>
        <v>-45438.8</v>
      </c>
      <c r="D32" s="29">
        <f aca="true" t="shared" si="8" ref="D32:O32">+D33</f>
        <v>-26941.2</v>
      </c>
      <c r="E32" s="29">
        <f t="shared" si="8"/>
        <v>-4721.2</v>
      </c>
      <c r="F32" s="29">
        <f t="shared" si="8"/>
        <v>-23711.6</v>
      </c>
      <c r="G32" s="29">
        <f t="shared" si="8"/>
        <v>-42046.4</v>
      </c>
      <c r="H32" s="29">
        <f t="shared" si="8"/>
        <v>-6516.4</v>
      </c>
      <c r="I32" s="29">
        <f t="shared" si="8"/>
        <v>-55734.8</v>
      </c>
      <c r="J32" s="29">
        <f t="shared" si="8"/>
        <v>-34724.8</v>
      </c>
      <c r="K32" s="29">
        <f t="shared" si="8"/>
        <v>-19971.6</v>
      </c>
      <c r="L32" s="29">
        <f t="shared" si="8"/>
        <v>-16794.8</v>
      </c>
      <c r="M32" s="29">
        <f t="shared" si="8"/>
        <v>-19280.8</v>
      </c>
      <c r="N32" s="29">
        <f t="shared" si="8"/>
        <v>-15892.8</v>
      </c>
      <c r="O32" s="29">
        <f t="shared" si="8"/>
        <v>-355911.5999999999</v>
      </c>
    </row>
    <row r="33" spans="1:26" ht="18.75" customHeight="1">
      <c r="A33" s="27" t="s">
        <v>39</v>
      </c>
      <c r="B33" s="16">
        <f>ROUND((-B9)*$G$3,2)</f>
        <v>-44136.4</v>
      </c>
      <c r="C33" s="16">
        <f aca="true" t="shared" si="9" ref="C33:N33">ROUND((-C9)*$G$3,2)</f>
        <v>-45438.8</v>
      </c>
      <c r="D33" s="16">
        <f t="shared" si="9"/>
        <v>-26941.2</v>
      </c>
      <c r="E33" s="16">
        <f t="shared" si="9"/>
        <v>-4721.2</v>
      </c>
      <c r="F33" s="16">
        <f t="shared" si="9"/>
        <v>-23711.6</v>
      </c>
      <c r="G33" s="16">
        <f t="shared" si="9"/>
        <v>-42046.4</v>
      </c>
      <c r="H33" s="16">
        <f t="shared" si="9"/>
        <v>-6516.4</v>
      </c>
      <c r="I33" s="16">
        <f t="shared" si="9"/>
        <v>-55734.8</v>
      </c>
      <c r="J33" s="16">
        <f t="shared" si="9"/>
        <v>-34724.8</v>
      </c>
      <c r="K33" s="16">
        <f t="shared" si="9"/>
        <v>-19971.6</v>
      </c>
      <c r="L33" s="16">
        <f t="shared" si="9"/>
        <v>-16794.8</v>
      </c>
      <c r="M33" s="16">
        <f t="shared" si="9"/>
        <v>-19280.8</v>
      </c>
      <c r="N33" s="16">
        <f t="shared" si="9"/>
        <v>-15892.8</v>
      </c>
      <c r="O33" s="30">
        <f aca="true" t="shared" si="10" ref="O33:O55">SUM(B33:N33)</f>
        <v>-355911.5999999999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1420106.71</v>
      </c>
      <c r="C53" s="34">
        <f aca="true" t="shared" si="13" ref="C53:N53">+C20+C31</f>
        <v>1038848.4199999999</v>
      </c>
      <c r="D53" s="34">
        <f t="shared" si="13"/>
        <v>920465.39</v>
      </c>
      <c r="E53" s="34">
        <f t="shared" si="13"/>
        <v>260032.77999999997</v>
      </c>
      <c r="F53" s="34">
        <f t="shared" si="13"/>
        <v>997147.6700000002</v>
      </c>
      <c r="G53" s="34">
        <f t="shared" si="13"/>
        <v>1415773.21</v>
      </c>
      <c r="H53" s="34">
        <f t="shared" si="13"/>
        <v>246314.81000000003</v>
      </c>
      <c r="I53" s="34">
        <f t="shared" si="13"/>
        <v>1096812.87</v>
      </c>
      <c r="J53" s="34">
        <f t="shared" si="13"/>
        <v>907951.9799999997</v>
      </c>
      <c r="K53" s="34">
        <f t="shared" si="13"/>
        <v>2361875.46</v>
      </c>
      <c r="L53" s="34">
        <f t="shared" si="13"/>
        <v>2175464.1399999997</v>
      </c>
      <c r="M53" s="34">
        <f t="shared" si="13"/>
        <v>644186.3799999998</v>
      </c>
      <c r="N53" s="34">
        <f t="shared" si="13"/>
        <v>322770.5800000001</v>
      </c>
      <c r="O53" s="34">
        <f>SUM(B53:N53)</f>
        <v>13807750.399999997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1420106.71</v>
      </c>
      <c r="C59" s="42">
        <f t="shared" si="14"/>
        <v>1038848.4199999999</v>
      </c>
      <c r="D59" s="42">
        <f t="shared" si="14"/>
        <v>920465.39</v>
      </c>
      <c r="E59" s="42">
        <f t="shared" si="14"/>
        <v>260032.77</v>
      </c>
      <c r="F59" s="42">
        <f t="shared" si="14"/>
        <v>997147.67</v>
      </c>
      <c r="G59" s="42">
        <f t="shared" si="14"/>
        <v>1415773.21</v>
      </c>
      <c r="H59" s="42">
        <f t="shared" si="14"/>
        <v>246314.81</v>
      </c>
      <c r="I59" s="42">
        <f t="shared" si="14"/>
        <v>1096812.87</v>
      </c>
      <c r="J59" s="42">
        <f t="shared" si="14"/>
        <v>907951.97</v>
      </c>
      <c r="K59" s="42">
        <f t="shared" si="14"/>
        <v>2361875.46</v>
      </c>
      <c r="L59" s="42">
        <f t="shared" si="14"/>
        <v>2175464.13</v>
      </c>
      <c r="M59" s="42">
        <f t="shared" si="14"/>
        <v>644186.38</v>
      </c>
      <c r="N59" s="42">
        <f t="shared" si="14"/>
        <v>322770.58</v>
      </c>
      <c r="O59" s="34">
        <f t="shared" si="14"/>
        <v>13807750.370000001</v>
      </c>
      <c r="Q59"/>
    </row>
    <row r="60" spans="1:18" ht="18.75" customHeight="1">
      <c r="A60" s="26" t="s">
        <v>54</v>
      </c>
      <c r="B60" s="42">
        <v>1154725.91</v>
      </c>
      <c r="C60" s="42">
        <v>737318.49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1892044.4</v>
      </c>
      <c r="P60"/>
      <c r="Q60"/>
      <c r="R60" s="41"/>
    </row>
    <row r="61" spans="1:16" ht="18.75" customHeight="1">
      <c r="A61" s="26" t="s">
        <v>55</v>
      </c>
      <c r="B61" s="42">
        <v>265380.8</v>
      </c>
      <c r="C61" s="42">
        <v>301529.93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566910.73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920465.39</v>
      </c>
      <c r="E62" s="43">
        <v>0</v>
      </c>
      <c r="F62" s="43">
        <v>0</v>
      </c>
      <c r="G62" s="43">
        <v>0</v>
      </c>
      <c r="H62" s="42">
        <v>246314.81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1166780.2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260032.77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260032.77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997147.67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997147.67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1415773.21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1415773.21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1096812.87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1096812.87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907951.97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907951.97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2361875.46</v>
      </c>
      <c r="L68" s="29">
        <v>2175464.13</v>
      </c>
      <c r="M68" s="43">
        <v>0</v>
      </c>
      <c r="N68" s="43">
        <v>0</v>
      </c>
      <c r="O68" s="34">
        <f t="shared" si="15"/>
        <v>4537339.59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644186.38</v>
      </c>
      <c r="N69" s="43">
        <v>0</v>
      </c>
      <c r="O69" s="34">
        <f t="shared" si="15"/>
        <v>644186.38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322770.58</v>
      </c>
      <c r="O70" s="46">
        <f t="shared" si="15"/>
        <v>322770.58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2023-06-19T17:55:11Z</dcterms:modified>
  <cp:category/>
  <cp:version/>
  <cp:contentType/>
  <cp:contentStatus/>
</cp:coreProperties>
</file>