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<sst xmlns="http://schemas.openxmlformats.org/spreadsheetml/2006/main" count="88" uniqueCount="85">
  <si>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</si>
  <si>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</si>
  <si>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</si>
  <si>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</si>
  <si>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</si>
  <si>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</si>
  <si>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</si>
  <si>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</si>
  <si>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</si>
  <si>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</si>
  <si>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</si>
  <si>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</si>
  <si>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</si>
  <si>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</si>
  <si>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</si>
  <si>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</si>
  <si>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</si>
  <si>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</si>
  <si>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</si>
  <si>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</si>
  <si>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</si>
  <si>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</si>
  <si>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</si>
  <si>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</si>
  <si>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</si>
  <si>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</si>
  <si>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</si>
  <si>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</si>
  <si>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</si>
  <si>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</si>
  <si>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</si>
  <si>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</si>
  <si>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</si>
  <si>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</si>
  <si>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</si>
  <si>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</si>
  <si>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</si>
  <si>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</si>
  <si>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</si>
  <si>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</si>
  <si>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</si>
  <si>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</si>
  <si>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</si>
  <si>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</si>
  <si>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</si>
  <si>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</si>
  <si>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</si>
  <si>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</si>
  <si>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</si>
  <si>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</si>
  <si>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</si>
  <si>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</si>
  <si>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</si>
  <si>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</si>
  <si>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</si>
  <si>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</si>
  <si>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</si>
  <si>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</si>
  <si>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</si>
  <si>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</si>
  <si>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</si>
  <si>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</si>
  <si>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</si>
  <si>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</si>
  <si>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</si>
  <si>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</si>
  <si>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</si>
  <si>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</si>
  <si>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</si>
  <si>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</si>
  <si>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</si>
  <si>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</si>
  <si>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</si>
  <si>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</si>
  <si>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</si>
  <si>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</si>
  <si>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</si>
  <si>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</si>
  <si>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</si>
  <si>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</si>
  <si>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</si>
  <si>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</si>
  <si>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</si>
  <si>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</si>
  <si>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04/06/23 - VENCIMENTO 12/06/23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</si>
</sst>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143868</v>
      </c>
      <c r="C7" s="9">
        <f t="shared" si="0"/>
        <v>95897</v>
      </c>
      <c r="D7" s="9">
        <f t="shared" si="0"/>
        <v>101378</v>
      </c>
      <c r="E7" s="9">
        <f t="shared" si="0"/>
        <v>24399</v>
      </c>
      <c r="F7" s="9">
        <f t="shared" si="0"/>
        <v>82905</v>
      </c>
      <c r="G7" s="9">
        <f t="shared" si="0"/>
        <v>122895</v>
      </c>
      <c r="H7" s="9">
        <f t="shared" si="0"/>
        <v>14487</v>
      </c>
      <c r="I7" s="9">
        <f t="shared" si="0"/>
        <v>73148</v>
      </c>
      <c r="J7" s="9">
        <f t="shared" si="0"/>
        <v>81191</v>
      </c>
      <c r="K7" s="9">
        <f t="shared" si="0"/>
        <v>134314</v>
      </c>
      <c r="L7" s="9">
        <f t="shared" si="0"/>
        <v>97796</v>
      </c>
      <c r="M7" s="9">
        <f t="shared" si="0"/>
        <v>43128</v>
      </c>
      <c r="N7" s="9">
        <f t="shared" si="0"/>
        <v>23552</v>
      </c>
      <c r="O7" s="9">
        <f t="shared" si="0"/>
        <v>1038958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6277</v>
      </c>
      <c r="C8" s="11">
        <f t="shared" si="1"/>
        <v>6031</v>
      </c>
      <c r="D8" s="11">
        <f t="shared" si="1"/>
        <v>3810</v>
      </c>
      <c r="E8" s="11">
        <f t="shared" si="1"/>
        <v>831</v>
      </c>
      <c r="F8" s="11">
        <f t="shared" si="1"/>
        <v>3367</v>
      </c>
      <c r="G8" s="11">
        <f t="shared" si="1"/>
        <v>5347</v>
      </c>
      <c r="H8" s="11">
        <f t="shared" si="1"/>
        <v>743</v>
      </c>
      <c r="I8" s="11">
        <f t="shared" si="1"/>
        <v>5074</v>
      </c>
      <c r="J8" s="11">
        <f t="shared" si="1"/>
        <v>4288</v>
      </c>
      <c r="K8" s="11">
        <f t="shared" si="1"/>
        <v>3182</v>
      </c>
      <c r="L8" s="11">
        <f t="shared" si="1"/>
        <v>2220</v>
      </c>
      <c r="M8" s="11">
        <f t="shared" si="1"/>
        <v>1747</v>
      </c>
      <c r="N8" s="11">
        <f t="shared" si="1"/>
        <v>1286</v>
      </c>
      <c r="O8" s="11">
        <f t="shared" si="1"/>
        <v>44203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6277</v>
      </c>
      <c r="C9" s="11">
        <v>6031</v>
      </c>
      <c r="D9" s="11">
        <v>3810</v>
      </c>
      <c r="E9" s="11">
        <v>831</v>
      </c>
      <c r="F9" s="11">
        <v>3367</v>
      </c>
      <c r="G9" s="11">
        <v>5347</v>
      </c>
      <c r="H9" s="11">
        <v>743</v>
      </c>
      <c r="I9" s="11">
        <v>5074</v>
      </c>
      <c r="J9" s="11">
        <v>4288</v>
      </c>
      <c r="K9" s="11">
        <v>3181</v>
      </c>
      <c r="L9" s="11">
        <v>2220</v>
      </c>
      <c r="M9" s="11">
        <v>1747</v>
      </c>
      <c r="N9" s="11">
        <v>1281</v>
      </c>
      <c r="O9" s="11">
        <f>SUM(B9:N9)</f>
        <v>44197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5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137591</v>
      </c>
      <c r="C11" s="13">
        <v>89866</v>
      </c>
      <c r="D11" s="13">
        <v>97568</v>
      </c>
      <c r="E11" s="13">
        <v>23568</v>
      </c>
      <c r="F11" s="13">
        <v>79538</v>
      </c>
      <c r="G11" s="13">
        <v>117548</v>
      </c>
      <c r="H11" s="13">
        <v>13744</v>
      </c>
      <c r="I11" s="13">
        <v>68074</v>
      </c>
      <c r="J11" s="13">
        <v>76903</v>
      </c>
      <c r="K11" s="13">
        <v>131132</v>
      </c>
      <c r="L11" s="13">
        <v>95576</v>
      </c>
      <c r="M11" s="13">
        <v>41381</v>
      </c>
      <c r="N11" s="13">
        <v>22266</v>
      </c>
      <c r="O11" s="11">
        <f>SUM(B11:N11)</f>
        <v>994755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12948</v>
      </c>
      <c r="C12" s="13">
        <v>10808</v>
      </c>
      <c r="D12" s="13">
        <v>9566</v>
      </c>
      <c r="E12" s="13">
        <v>3147</v>
      </c>
      <c r="F12" s="13">
        <v>9420</v>
      </c>
      <c r="G12" s="13">
        <v>14975</v>
      </c>
      <c r="H12" s="13">
        <v>2048</v>
      </c>
      <c r="I12" s="13">
        <v>8631</v>
      </c>
      <c r="J12" s="13">
        <v>8964</v>
      </c>
      <c r="K12" s="13">
        <v>10631</v>
      </c>
      <c r="L12" s="13">
        <v>7806</v>
      </c>
      <c r="M12" s="13">
        <v>2935</v>
      </c>
      <c r="N12" s="13">
        <v>1175</v>
      </c>
      <c r="O12" s="11">
        <f>SUM(B12:N12)</f>
        <v>103054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124643</v>
      </c>
      <c r="C13" s="15">
        <f t="shared" si="2"/>
        <v>79058</v>
      </c>
      <c r="D13" s="15">
        <f t="shared" si="2"/>
        <v>88002</v>
      </c>
      <c r="E13" s="15">
        <f t="shared" si="2"/>
        <v>20421</v>
      </c>
      <c r="F13" s="15">
        <f t="shared" si="2"/>
        <v>70118</v>
      </c>
      <c r="G13" s="15">
        <f t="shared" si="2"/>
        <v>102573</v>
      </c>
      <c r="H13" s="15">
        <f t="shared" si="2"/>
        <v>11696</v>
      </c>
      <c r="I13" s="15">
        <f t="shared" si="2"/>
        <v>59443</v>
      </c>
      <c r="J13" s="15">
        <f t="shared" si="2"/>
        <v>67939</v>
      </c>
      <c r="K13" s="15">
        <f t="shared" si="2"/>
        <v>120501</v>
      </c>
      <c r="L13" s="15">
        <f t="shared" si="2"/>
        <v>87770</v>
      </c>
      <c r="M13" s="15">
        <f t="shared" si="2"/>
        <v>38446</v>
      </c>
      <c r="N13" s="15">
        <f t="shared" si="2"/>
        <v>21091</v>
      </c>
      <c r="O13" s="11">
        <f>SUM(B13:N13)</f>
        <v>891701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1.204975782293199</v>
      </c>
      <c r="C18" s="19">
        <v>1.244571982381183</v>
      </c>
      <c r="D18" s="19">
        <v>1.363531368238518</v>
      </c>
      <c r="E18" s="19">
        <v>0.886976902097671</v>
      </c>
      <c r="F18" s="19">
        <v>1.303681770046163</v>
      </c>
      <c r="G18" s="19">
        <v>1.397214375443496</v>
      </c>
      <c r="H18" s="19">
        <v>1.785894227029491</v>
      </c>
      <c r="I18" s="19">
        <v>1.15347940260156</v>
      </c>
      <c r="J18" s="19">
        <v>1.320494473672701</v>
      </c>
      <c r="K18" s="19">
        <v>1.1827448121278</v>
      </c>
      <c r="L18" s="19">
        <v>1.297870584701156</v>
      </c>
      <c r="M18" s="19">
        <v>1.213082181415784</v>
      </c>
      <c r="N18" s="19">
        <v>1.077470414162969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596579.9600000001</v>
      </c>
      <c r="C20" s="24">
        <f t="shared" si="3"/>
        <v>406583.43999999994</v>
      </c>
      <c r="D20" s="24">
        <f t="shared" si="3"/>
        <v>414280.36</v>
      </c>
      <c r="E20" s="24">
        <f t="shared" si="3"/>
        <v>114510.39000000001</v>
      </c>
      <c r="F20" s="24">
        <f t="shared" si="3"/>
        <v>376103.91</v>
      </c>
      <c r="G20" s="24">
        <f t="shared" si="3"/>
        <v>503478.02</v>
      </c>
      <c r="H20" s="24">
        <f t="shared" si="3"/>
        <v>99487.91000000002</v>
      </c>
      <c r="I20" s="24">
        <f t="shared" si="3"/>
        <v>318536.95999999996</v>
      </c>
      <c r="J20" s="24">
        <f t="shared" si="3"/>
        <v>363534.2</v>
      </c>
      <c r="K20" s="24">
        <f t="shared" si="3"/>
        <v>526327.02</v>
      </c>
      <c r="L20" s="24">
        <f t="shared" si="3"/>
        <v>481883.33</v>
      </c>
      <c r="M20" s="24">
        <f t="shared" si="3"/>
        <v>240613.94000000003</v>
      </c>
      <c r="N20" s="24">
        <f t="shared" si="3"/>
        <v>103189.55000000002</v>
      </c>
      <c r="O20" s="24">
        <f>O21+O22+O23+O24+O25+O26+O27+O28+O29</f>
        <v>4545108.99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416785.6</v>
      </c>
      <c r="C21" s="28">
        <f aca="true" t="shared" si="4" ref="C21:N21">ROUND((C15+C16)*C7,2)</f>
        <v>287000.54</v>
      </c>
      <c r="D21" s="28">
        <f t="shared" si="4"/>
        <v>266086.84</v>
      </c>
      <c r="E21" s="28">
        <f t="shared" si="4"/>
        <v>109405.12</v>
      </c>
      <c r="F21" s="28">
        <f t="shared" si="4"/>
        <v>252221.88</v>
      </c>
      <c r="G21" s="28">
        <f t="shared" si="4"/>
        <v>307630.76</v>
      </c>
      <c r="H21" s="28">
        <f t="shared" si="4"/>
        <v>48687.91</v>
      </c>
      <c r="I21" s="28">
        <f t="shared" si="4"/>
        <v>217373.91</v>
      </c>
      <c r="J21" s="28">
        <f t="shared" si="4"/>
        <v>242679.9</v>
      </c>
      <c r="K21" s="28">
        <f t="shared" si="4"/>
        <v>379477.34</v>
      </c>
      <c r="L21" s="28">
        <f t="shared" si="4"/>
        <v>314609.73</v>
      </c>
      <c r="M21" s="28">
        <f t="shared" si="4"/>
        <v>160099.76</v>
      </c>
      <c r="N21" s="28">
        <f t="shared" si="4"/>
        <v>78972.21</v>
      </c>
      <c r="O21" s="28">
        <f aca="true" t="shared" si="5" ref="O21:O29">SUM(B21:N21)</f>
        <v>3081031.5</v>
      </c>
    </row>
    <row r="22" spans="1:23" ht="18.75" customHeight="1">
      <c r="A22" s="26" t="s">
        <v>33</v>
      </c>
      <c r="B22" s="28">
        <f>IF(B18&lt;&gt;0,ROUND((B18-1)*B21,2),0)</f>
        <v>85430.95</v>
      </c>
      <c r="C22" s="28">
        <f aca="true" t="shared" si="6" ref="C22:N22">IF(C18&lt;&gt;0,ROUND((C18-1)*C21,2),0)</f>
        <v>70192.29</v>
      </c>
      <c r="D22" s="28">
        <f t="shared" si="6"/>
        <v>96730.91</v>
      </c>
      <c r="E22" s="28">
        <f t="shared" si="6"/>
        <v>-12365.31</v>
      </c>
      <c r="F22" s="28">
        <f t="shared" si="6"/>
        <v>76595.19</v>
      </c>
      <c r="G22" s="28">
        <f t="shared" si="6"/>
        <v>122195.36</v>
      </c>
      <c r="H22" s="28">
        <f t="shared" si="6"/>
        <v>38263.55</v>
      </c>
      <c r="I22" s="28">
        <f t="shared" si="6"/>
        <v>33362.42</v>
      </c>
      <c r="J22" s="28">
        <f t="shared" si="6"/>
        <v>77777.57</v>
      </c>
      <c r="K22" s="28">
        <f t="shared" si="6"/>
        <v>69347.52</v>
      </c>
      <c r="L22" s="28">
        <f t="shared" si="6"/>
        <v>93712.98</v>
      </c>
      <c r="M22" s="28">
        <f t="shared" si="6"/>
        <v>34114.41</v>
      </c>
      <c r="N22" s="28">
        <f t="shared" si="6"/>
        <v>6118.01</v>
      </c>
      <c r="O22" s="28">
        <f t="shared" si="5"/>
        <v>791475.85</v>
      </c>
      <c r="W22" s="51"/>
    </row>
    <row r="23" spans="1:15" ht="18.75" customHeight="1">
      <c r="A23" s="26" t="s">
        <v>34</v>
      </c>
      <c r="B23" s="28">
        <v>28860.07</v>
      </c>
      <c r="C23" s="28">
        <v>20214.48</v>
      </c>
      <c r="D23" s="28">
        <v>18176.62</v>
      </c>
      <c r="E23" s="28">
        <v>6474.49</v>
      </c>
      <c r="F23" s="28">
        <v>18428.26</v>
      </c>
      <c r="G23" s="28">
        <v>28453.23</v>
      </c>
      <c r="H23" s="28">
        <v>4131.02</v>
      </c>
      <c r="I23" s="28">
        <v>21779.81</v>
      </c>
      <c r="J23" s="28">
        <v>19051.38</v>
      </c>
      <c r="K23" s="28">
        <v>33118.06</v>
      </c>
      <c r="L23" s="28">
        <v>29503.71</v>
      </c>
      <c r="M23" s="28">
        <v>14983.95</v>
      </c>
      <c r="N23" s="28">
        <v>7389.28</v>
      </c>
      <c r="O23" s="28">
        <f t="shared" si="5"/>
        <v>250564.36000000002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1302.95</v>
      </c>
      <c r="C26" s="28">
        <v>928.76</v>
      </c>
      <c r="D26" s="28">
        <v>928.76</v>
      </c>
      <c r="E26" s="28">
        <v>255.74</v>
      </c>
      <c r="F26" s="28">
        <v>845.3</v>
      </c>
      <c r="G26" s="28">
        <v>1119.89</v>
      </c>
      <c r="H26" s="28">
        <v>220.75</v>
      </c>
      <c r="I26" s="28">
        <v>673.01</v>
      </c>
      <c r="J26" s="28">
        <v>815.69</v>
      </c>
      <c r="K26" s="28">
        <v>1176.43</v>
      </c>
      <c r="L26" s="28">
        <v>1068.74</v>
      </c>
      <c r="M26" s="28">
        <v>514.18</v>
      </c>
      <c r="N26" s="28">
        <v>234.21</v>
      </c>
      <c r="O26" s="28">
        <f t="shared" si="5"/>
        <v>10084.41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873.27</v>
      </c>
      <c r="H27" s="28">
        <v>161.72</v>
      </c>
      <c r="I27" s="28">
        <v>683.29</v>
      </c>
      <c r="J27" s="28">
        <v>653.62</v>
      </c>
      <c r="K27" s="28">
        <v>839.58</v>
      </c>
      <c r="L27" s="28">
        <v>745.25</v>
      </c>
      <c r="M27" s="28">
        <v>421.82</v>
      </c>
      <c r="N27" s="28">
        <v>221.02</v>
      </c>
      <c r="O27" s="28">
        <f t="shared" si="5"/>
        <v>7809.7699999999995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-27618.8</v>
      </c>
      <c r="C31" s="28">
        <f aca="true" t="shared" si="7" ref="C31:O31">+C32+C34+C47+C48+C49+C54-C55</f>
        <v>-26536.4</v>
      </c>
      <c r="D31" s="28">
        <f t="shared" si="7"/>
        <v>-16764</v>
      </c>
      <c r="E31" s="28">
        <f t="shared" si="7"/>
        <v>-3656.4</v>
      </c>
      <c r="F31" s="28">
        <f t="shared" si="7"/>
        <v>-14814.8</v>
      </c>
      <c r="G31" s="28">
        <f t="shared" si="7"/>
        <v>-23526.8</v>
      </c>
      <c r="H31" s="28">
        <f t="shared" si="7"/>
        <v>-3269.2</v>
      </c>
      <c r="I31" s="28">
        <f t="shared" si="7"/>
        <v>-22325.6</v>
      </c>
      <c r="J31" s="28">
        <f t="shared" si="7"/>
        <v>-18867.2</v>
      </c>
      <c r="K31" s="28">
        <f t="shared" si="7"/>
        <v>-418996.4</v>
      </c>
      <c r="L31" s="28">
        <f t="shared" si="7"/>
        <v>-378768</v>
      </c>
      <c r="M31" s="28">
        <f t="shared" si="7"/>
        <v>-7686.8</v>
      </c>
      <c r="N31" s="28">
        <f t="shared" si="7"/>
        <v>-5636.4</v>
      </c>
      <c r="O31" s="28">
        <f t="shared" si="7"/>
        <v>-968466.8</v>
      </c>
    </row>
    <row r="32" spans="1:15" ht="18.75" customHeight="1">
      <c r="A32" s="26" t="s">
        <v>38</v>
      </c>
      <c r="B32" s="29">
        <f>+B33</f>
        <v>-27618.8</v>
      </c>
      <c r="C32" s="29">
        <f>+C33</f>
        <v>-26536.4</v>
      </c>
      <c r="D32" s="29">
        <f aca="true" t="shared" si="8" ref="D32:O32">+D33</f>
        <v>-16764</v>
      </c>
      <c r="E32" s="29">
        <f t="shared" si="8"/>
        <v>-3656.4</v>
      </c>
      <c r="F32" s="29">
        <f t="shared" si="8"/>
        <v>-14814.8</v>
      </c>
      <c r="G32" s="29">
        <f t="shared" si="8"/>
        <v>-23526.8</v>
      </c>
      <c r="H32" s="29">
        <f t="shared" si="8"/>
        <v>-3269.2</v>
      </c>
      <c r="I32" s="29">
        <f t="shared" si="8"/>
        <v>-22325.6</v>
      </c>
      <c r="J32" s="29">
        <f t="shared" si="8"/>
        <v>-18867.2</v>
      </c>
      <c r="K32" s="29">
        <f t="shared" si="8"/>
        <v>-13996.4</v>
      </c>
      <c r="L32" s="29">
        <f t="shared" si="8"/>
        <v>-9768</v>
      </c>
      <c r="M32" s="29">
        <f t="shared" si="8"/>
        <v>-7686.8</v>
      </c>
      <c r="N32" s="29">
        <f t="shared" si="8"/>
        <v>-5636.4</v>
      </c>
      <c r="O32" s="29">
        <f t="shared" si="8"/>
        <v>-194466.8</v>
      </c>
    </row>
    <row r="33" spans="1:26" ht="18.75" customHeight="1">
      <c r="A33" s="27" t="s">
        <v>39</v>
      </c>
      <c r="B33" s="16">
        <f>ROUND((-B9)*$G$3,2)</f>
        <v>-27618.8</v>
      </c>
      <c r="C33" s="16">
        <f aca="true" t="shared" si="9" ref="C33:N33">ROUND((-C9)*$G$3,2)</f>
        <v>-26536.4</v>
      </c>
      <c r="D33" s="16">
        <f t="shared" si="9"/>
        <v>-16764</v>
      </c>
      <c r="E33" s="16">
        <f t="shared" si="9"/>
        <v>-3656.4</v>
      </c>
      <c r="F33" s="16">
        <f t="shared" si="9"/>
        <v>-14814.8</v>
      </c>
      <c r="G33" s="16">
        <f t="shared" si="9"/>
        <v>-23526.8</v>
      </c>
      <c r="H33" s="16">
        <f t="shared" si="9"/>
        <v>-3269.2</v>
      </c>
      <c r="I33" s="16">
        <f t="shared" si="9"/>
        <v>-22325.6</v>
      </c>
      <c r="J33" s="16">
        <f t="shared" si="9"/>
        <v>-18867.2</v>
      </c>
      <c r="K33" s="16">
        <f t="shared" si="9"/>
        <v>-13996.4</v>
      </c>
      <c r="L33" s="16">
        <f t="shared" si="9"/>
        <v>-9768</v>
      </c>
      <c r="M33" s="16">
        <f t="shared" si="9"/>
        <v>-7686.8</v>
      </c>
      <c r="N33" s="16">
        <f t="shared" si="9"/>
        <v>-5636.4</v>
      </c>
      <c r="O33" s="30">
        <f aca="true" t="shared" si="10" ref="O33:O55">SUM(B33:N33)</f>
        <v>-194466.8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568961.16</v>
      </c>
      <c r="C53" s="34">
        <f aca="true" t="shared" si="13" ref="C53:N53">+C20+C31</f>
        <v>380047.0399999999</v>
      </c>
      <c r="D53" s="34">
        <f t="shared" si="13"/>
        <v>397516.36</v>
      </c>
      <c r="E53" s="34">
        <f t="shared" si="13"/>
        <v>110853.99000000002</v>
      </c>
      <c r="F53" s="34">
        <f t="shared" si="13"/>
        <v>361289.11</v>
      </c>
      <c r="G53" s="34">
        <f t="shared" si="13"/>
        <v>479951.22000000003</v>
      </c>
      <c r="H53" s="34">
        <f t="shared" si="13"/>
        <v>96218.71000000002</v>
      </c>
      <c r="I53" s="34">
        <f t="shared" si="13"/>
        <v>296211.36</v>
      </c>
      <c r="J53" s="34">
        <f t="shared" si="13"/>
        <v>344667</v>
      </c>
      <c r="K53" s="34">
        <f t="shared" si="13"/>
        <v>107330.62</v>
      </c>
      <c r="L53" s="34">
        <f t="shared" si="13"/>
        <v>103115.33000000002</v>
      </c>
      <c r="M53" s="34">
        <f t="shared" si="13"/>
        <v>232927.14000000004</v>
      </c>
      <c r="N53" s="34">
        <f t="shared" si="13"/>
        <v>97553.15000000002</v>
      </c>
      <c r="O53" s="34">
        <f>SUM(B53:N53)</f>
        <v>3576642.1900000004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568961.16</v>
      </c>
      <c r="C59" s="42">
        <f t="shared" si="14"/>
        <v>380047.05</v>
      </c>
      <c r="D59" s="42">
        <f t="shared" si="14"/>
        <v>397516.35</v>
      </c>
      <c r="E59" s="42">
        <f t="shared" si="14"/>
        <v>110853.99</v>
      </c>
      <c r="F59" s="42">
        <f t="shared" si="14"/>
        <v>361289.1</v>
      </c>
      <c r="G59" s="42">
        <f t="shared" si="14"/>
        <v>479951.23</v>
      </c>
      <c r="H59" s="42">
        <f t="shared" si="14"/>
        <v>96218.71</v>
      </c>
      <c r="I59" s="42">
        <f t="shared" si="14"/>
        <v>296211.36</v>
      </c>
      <c r="J59" s="42">
        <f t="shared" si="14"/>
        <v>344666.99</v>
      </c>
      <c r="K59" s="42">
        <f t="shared" si="14"/>
        <v>107330.62</v>
      </c>
      <c r="L59" s="42">
        <f t="shared" si="14"/>
        <v>103115.34</v>
      </c>
      <c r="M59" s="42">
        <f t="shared" si="14"/>
        <v>232927.14</v>
      </c>
      <c r="N59" s="42">
        <f t="shared" si="14"/>
        <v>97553.15</v>
      </c>
      <c r="O59" s="34">
        <f t="shared" si="14"/>
        <v>3576642.1899999995</v>
      </c>
      <c r="Q59"/>
    </row>
    <row r="60" spans="1:18" ht="18.75" customHeight="1">
      <c r="A60" s="26" t="s">
        <v>54</v>
      </c>
      <c r="B60" s="42">
        <v>469553.74</v>
      </c>
      <c r="C60" s="42">
        <v>274181.12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743734.86</v>
      </c>
      <c r="P60"/>
      <c r="Q60"/>
      <c r="R60" s="41"/>
    </row>
    <row r="61" spans="1:16" ht="18.75" customHeight="1">
      <c r="A61" s="26" t="s">
        <v>55</v>
      </c>
      <c r="B61" s="42">
        <v>99407.42</v>
      </c>
      <c r="C61" s="42">
        <v>105865.93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205273.34999999998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397516.35</v>
      </c>
      <c r="E62" s="43">
        <v>0</v>
      </c>
      <c r="F62" s="43">
        <v>0</v>
      </c>
      <c r="G62" s="43">
        <v>0</v>
      </c>
      <c r="H62" s="42">
        <v>96218.71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493735.06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110853.99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110853.99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361289.1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361289.1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479951.23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479951.23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296211.36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296211.36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344666.99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344666.99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107330.62</v>
      </c>
      <c r="L68" s="29">
        <v>103115.34</v>
      </c>
      <c r="M68" s="43">
        <v>0</v>
      </c>
      <c r="N68" s="43">
        <v>0</v>
      </c>
      <c r="O68" s="34">
        <f t="shared" si="15"/>
        <v>210445.96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232927.14</v>
      </c>
      <c r="N69" s="43">
        <v>0</v>
      </c>
      <c r="O69" s="34">
        <f t="shared" si="15"/>
        <v>232927.14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97553.15</v>
      </c>
      <c r="O70" s="46">
        <f t="shared" si="15"/>
        <v>97553.15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2023-06-07T20:27:30Z</dcterms:modified>
  <cp:category/>
  <cp:version/>
  <cp:contentType/>
  <cp:contentStatus/>
</cp:coreProperties>
</file>