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<sst xmlns="http://schemas.openxmlformats.org/spreadsheetml/2006/main" count="82" uniqueCount="81">
  <si>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</si>
  <si>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</si>
  <si>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</si>
  <si>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</si>
  <si>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</si>
  <si>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</si>
  <si>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</si>
  <si>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</si>
  <si>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</si>
  <si>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</si>
  <si>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</si>
  <si>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</si>
  <si>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</si>
  <si>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</si>
  <si>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</si>
  <si>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</si>
  <si>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</si>
  <si>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</si>
  <si>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</si>
  <si>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</si>
  <si>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</si>
  <si>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</si>
  <si>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</si>
  <si>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</si>
  <si>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</si>
  <si>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</si>
  <si>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</si>
  <si>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</si>
  <si>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</si>
  <si>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</si>
  <si>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</si>
  <si>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</si>
  <si>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</si>
  <si>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</si>
  <si>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</si>
  <si>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</si>
  <si>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</si>
  <si>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</si>
  <si>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</si>
  <si>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</si>
  <si>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</si>
  <si>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</si>
  <si>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</si>
  <si>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</si>
  <si>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</si>
  <si>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</si>
  <si>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</si>
  <si>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</si>
  <si>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</si>
  <si>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</si>
  <si>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</si>
  <si>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</si>
  <si>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</si>
  <si>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</si>
  <si>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</si>
  <si>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</si>
  <si>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</si>
  <si>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</si>
  <si>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</si>
  <si>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</si>
  <si>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</si>
  <si>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</si>
  <si>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</si>
  <si>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</si>
  <si>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</si>
  <si>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</si>
  <si>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</si>
  <si>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</si>
  <si>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</si>
  <si>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</si>
  <si>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</si>
  <si>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</si>
  <si>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</si>
  <si>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</si>
  <si>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</si>
  <si>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</si>
  <si>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</si>
  <si>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</si>
  <si>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</si>
  <si>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</si>
  <si>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30/06/23 - VENCIMENTO 07/07/23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</si>
</sst>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314885</v>
      </c>
      <c r="C7" s="46">
        <f aca="true" t="shared" si="0" ref="C7:J7">+C8+C11</f>
        <v>254140</v>
      </c>
      <c r="D7" s="46">
        <f t="shared" si="0"/>
        <v>312713</v>
      </c>
      <c r="E7" s="46">
        <f t="shared" si="0"/>
        <v>170336</v>
      </c>
      <c r="F7" s="46">
        <f t="shared" si="0"/>
        <v>225821</v>
      </c>
      <c r="G7" s="46">
        <f t="shared" si="0"/>
        <v>230522</v>
      </c>
      <c r="H7" s="46">
        <f t="shared" si="0"/>
        <v>230229</v>
      </c>
      <c r="I7" s="46">
        <f t="shared" si="0"/>
        <v>353208</v>
      </c>
      <c r="J7" s="46">
        <f t="shared" si="0"/>
        <v>117525</v>
      </c>
      <c r="K7" s="38">
        <f aca="true" t="shared" si="1" ref="K7:K13">SUM(B7:J7)</f>
        <v>2209379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15893</v>
      </c>
      <c r="C8" s="44">
        <f t="shared" si="2"/>
        <v>15961</v>
      </c>
      <c r="D8" s="44">
        <f t="shared" si="2"/>
        <v>15439</v>
      </c>
      <c r="E8" s="44">
        <f t="shared" si="2"/>
        <v>10217</v>
      </c>
      <c r="F8" s="44">
        <f t="shared" si="2"/>
        <v>11935</v>
      </c>
      <c r="G8" s="44">
        <f t="shared" si="2"/>
        <v>6632</v>
      </c>
      <c r="H8" s="44">
        <f t="shared" si="2"/>
        <v>5425</v>
      </c>
      <c r="I8" s="44">
        <f t="shared" si="2"/>
        <v>16735</v>
      </c>
      <c r="J8" s="44">
        <f t="shared" si="2"/>
        <v>3303</v>
      </c>
      <c r="K8" s="38">
        <f t="shared" si="1"/>
        <v>101540</v>
      </c>
      <c r="L8"/>
      <c r="M8"/>
      <c r="N8"/>
    </row>
    <row r="9" spans="1:14" ht="16.5" customHeight="1">
      <c r="A9" s="22" t="s">
        <v>32</v>
      </c>
      <c r="B9" s="44">
        <v>15849</v>
      </c>
      <c r="C9" s="44">
        <v>15960</v>
      </c>
      <c r="D9" s="44">
        <v>15438</v>
      </c>
      <c r="E9" s="44">
        <v>10055</v>
      </c>
      <c r="F9" s="44">
        <v>11918</v>
      </c>
      <c r="G9" s="44">
        <v>6632</v>
      </c>
      <c r="H9" s="44">
        <v>5425</v>
      </c>
      <c r="I9" s="44">
        <v>16677</v>
      </c>
      <c r="J9" s="44">
        <v>3303</v>
      </c>
      <c r="K9" s="38">
        <f t="shared" si="1"/>
        <v>101257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1</v>
      </c>
      <c r="D10" s="44">
        <v>1</v>
      </c>
      <c r="E10" s="44">
        <v>162</v>
      </c>
      <c r="F10" s="44">
        <v>17</v>
      </c>
      <c r="G10" s="44">
        <v>0</v>
      </c>
      <c r="H10" s="44">
        <v>0</v>
      </c>
      <c r="I10" s="44">
        <v>58</v>
      </c>
      <c r="J10" s="44">
        <v>0</v>
      </c>
      <c r="K10" s="38">
        <f t="shared" si="1"/>
        <v>283</v>
      </c>
      <c r="L10"/>
      <c r="M10"/>
      <c r="N10"/>
    </row>
    <row r="11" spans="1:14" ht="16.5" customHeight="1">
      <c r="A11" s="43" t="s">
        <v>67</v>
      </c>
      <c r="B11" s="42">
        <v>298992</v>
      </c>
      <c r="C11" s="42">
        <v>238179</v>
      </c>
      <c r="D11" s="42">
        <v>297274</v>
      </c>
      <c r="E11" s="42">
        <v>160119</v>
      </c>
      <c r="F11" s="42">
        <v>213886</v>
      </c>
      <c r="G11" s="42">
        <v>223890</v>
      </c>
      <c r="H11" s="42">
        <v>224804</v>
      </c>
      <c r="I11" s="42">
        <v>336473</v>
      </c>
      <c r="J11" s="42">
        <v>114222</v>
      </c>
      <c r="K11" s="38">
        <f t="shared" si="1"/>
        <v>2107839</v>
      </c>
      <c r="L11" s="59"/>
      <c r="M11" s="59"/>
      <c r="N11" s="59"/>
    </row>
    <row r="12" spans="1:14" ht="16.5" customHeight="1">
      <c r="A12" s="22" t="s">
        <v>79</v>
      </c>
      <c r="B12" s="42">
        <v>21692</v>
      </c>
      <c r="C12" s="42">
        <v>18519</v>
      </c>
      <c r="D12" s="42">
        <v>23417</v>
      </c>
      <c r="E12" s="42">
        <v>14898</v>
      </c>
      <c r="F12" s="42">
        <v>12654</v>
      </c>
      <c r="G12" s="42">
        <v>11221</v>
      </c>
      <c r="H12" s="42">
        <v>11221</v>
      </c>
      <c r="I12" s="42">
        <v>17314</v>
      </c>
      <c r="J12" s="42">
        <v>4743</v>
      </c>
      <c r="K12" s="38">
        <f t="shared" si="1"/>
        <v>135679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277300</v>
      </c>
      <c r="C13" s="42">
        <f>+C11-C12</f>
        <v>219660</v>
      </c>
      <c r="D13" s="42">
        <f>+D11-D12</f>
        <v>273857</v>
      </c>
      <c r="E13" s="42">
        <f aca="true" t="shared" si="3" ref="E13:J13">+E11-E12</f>
        <v>145221</v>
      </c>
      <c r="F13" s="42">
        <f t="shared" si="3"/>
        <v>201232</v>
      </c>
      <c r="G13" s="42">
        <f t="shared" si="3"/>
        <v>212669</v>
      </c>
      <c r="H13" s="42">
        <f t="shared" si="3"/>
        <v>213583</v>
      </c>
      <c r="I13" s="42">
        <f t="shared" si="3"/>
        <v>319159</v>
      </c>
      <c r="J13" s="42">
        <f t="shared" si="3"/>
        <v>109479</v>
      </c>
      <c r="K13" s="38">
        <f t="shared" si="1"/>
        <v>1972160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1.20497152273657</v>
      </c>
      <c r="C18" s="39">
        <v>1.282135319732444</v>
      </c>
      <c r="D18" s="39">
        <v>1.178205991121463</v>
      </c>
      <c r="E18" s="39">
        <v>1.524117227081066</v>
      </c>
      <c r="F18" s="39">
        <v>1.074225795830007</v>
      </c>
      <c r="G18" s="39">
        <v>1.144071482912442</v>
      </c>
      <c r="H18" s="39">
        <v>1.319213362894311</v>
      </c>
      <c r="I18" s="39">
        <v>1.177581699741801</v>
      </c>
      <c r="J18" s="39">
        <v>1.107262912286468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1750074.3599999999</v>
      </c>
      <c r="C20" s="36">
        <f aca="true" t="shared" si="4" ref="C20:J20">SUM(C21:C28)</f>
        <v>1647334.6800000002</v>
      </c>
      <c r="D20" s="36">
        <f t="shared" si="4"/>
        <v>2064380.62</v>
      </c>
      <c r="E20" s="36">
        <f t="shared" si="4"/>
        <v>1269798.84</v>
      </c>
      <c r="F20" s="36">
        <f t="shared" si="4"/>
        <v>1249058.19</v>
      </c>
      <c r="G20" s="36">
        <f t="shared" si="4"/>
        <v>1369781.0199999998</v>
      </c>
      <c r="H20" s="36">
        <f t="shared" si="4"/>
        <v>1264602.0699999998</v>
      </c>
      <c r="I20" s="36">
        <f t="shared" si="4"/>
        <v>1760317.9900000002</v>
      </c>
      <c r="J20" s="36">
        <f t="shared" si="4"/>
        <v>617945.3800000001</v>
      </c>
      <c r="K20" s="36">
        <f aca="true" t="shared" si="5" ref="K20:K28">SUM(B20:J20)</f>
        <v>12993293.15</v>
      </c>
      <c r="L20"/>
      <c r="M20"/>
      <c r="N20"/>
    </row>
    <row r="21" spans="1:14" ht="16.5" customHeight="1">
      <c r="A21" s="35" t="s">
        <v>28</v>
      </c>
      <c r="B21" s="58">
        <f>ROUND((B15+B16)*B7,2)</f>
        <v>1395223.95</v>
      </c>
      <c r="C21" s="58">
        <f>ROUND((C15+C16)*C7,2)</f>
        <v>1237077.28</v>
      </c>
      <c r="D21" s="58">
        <f aca="true" t="shared" si="6" ref="D21:J21">ROUND((D15+D16)*D7,2)</f>
        <v>1687461.89</v>
      </c>
      <c r="E21" s="58">
        <f t="shared" si="6"/>
        <v>799148.38</v>
      </c>
      <c r="F21" s="58">
        <f t="shared" si="6"/>
        <v>1121178.68</v>
      </c>
      <c r="G21" s="58">
        <f t="shared" si="6"/>
        <v>1156113.93</v>
      </c>
      <c r="H21" s="58">
        <f t="shared" si="6"/>
        <v>919350.44</v>
      </c>
      <c r="I21" s="58">
        <f t="shared" si="6"/>
        <v>1424735.11</v>
      </c>
      <c r="J21" s="58">
        <f t="shared" si="6"/>
        <v>536407.61</v>
      </c>
      <c r="K21" s="30">
        <f t="shared" si="5"/>
        <v>10276697.269999998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285981.18</v>
      </c>
      <c r="C22" s="30">
        <f t="shared" si="7"/>
        <v>349023.19</v>
      </c>
      <c r="D22" s="30">
        <f t="shared" si="7"/>
        <v>300715.82</v>
      </c>
      <c r="E22" s="30">
        <f t="shared" si="7"/>
        <v>418847.43</v>
      </c>
      <c r="F22" s="30">
        <f t="shared" si="7"/>
        <v>83220.38</v>
      </c>
      <c r="G22" s="30">
        <f t="shared" si="7"/>
        <v>166563.05</v>
      </c>
      <c r="H22" s="30">
        <f t="shared" si="7"/>
        <v>293468.95</v>
      </c>
      <c r="I22" s="30">
        <f t="shared" si="7"/>
        <v>253006.88</v>
      </c>
      <c r="J22" s="30">
        <f t="shared" si="7"/>
        <v>57536.64</v>
      </c>
      <c r="K22" s="30">
        <f t="shared" si="5"/>
        <v>2208363.52</v>
      </c>
      <c r="L22"/>
      <c r="M22"/>
      <c r="N22"/>
    </row>
    <row r="23" spans="1:14" ht="16.5" customHeight="1">
      <c r="A23" s="18" t="s">
        <v>26</v>
      </c>
      <c r="B23" s="30">
        <v>64480.26</v>
      </c>
      <c r="C23" s="30">
        <v>55251.25</v>
      </c>
      <c r="D23" s="30">
        <v>67886.23</v>
      </c>
      <c r="E23" s="30">
        <v>46461.49</v>
      </c>
      <c r="F23" s="30">
        <v>41068.21</v>
      </c>
      <c r="G23" s="30">
        <v>43332.94</v>
      </c>
      <c r="H23" s="30">
        <v>46302.74</v>
      </c>
      <c r="I23" s="30">
        <v>76340.53</v>
      </c>
      <c r="J23" s="30">
        <v>21290.99</v>
      </c>
      <c r="K23" s="30">
        <f t="shared" si="5"/>
        <v>462414.64</v>
      </c>
      <c r="L23"/>
      <c r="M23"/>
      <c r="N23"/>
    </row>
    <row r="24" spans="1:14" ht="16.5" customHeight="1">
      <c r="A24" s="18" t="s">
        <v>25</v>
      </c>
      <c r="B24" s="30">
        <v>1787.15</v>
      </c>
      <c r="C24" s="34">
        <v>3574.3</v>
      </c>
      <c r="D24" s="34">
        <v>5361.45</v>
      </c>
      <c r="E24" s="30">
        <v>3574.3</v>
      </c>
      <c r="F24" s="30">
        <v>1787.15</v>
      </c>
      <c r="G24" s="34">
        <v>1787.15</v>
      </c>
      <c r="H24" s="34">
        <v>3574.3</v>
      </c>
      <c r="I24" s="34">
        <v>3574.3</v>
      </c>
      <c r="J24" s="34">
        <v>1787.15</v>
      </c>
      <c r="K24" s="30">
        <f t="shared" si="5"/>
        <v>26807.25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1364.87</v>
      </c>
      <c r="C26" s="30">
        <v>1284.11</v>
      </c>
      <c r="D26" s="30">
        <v>1609.85</v>
      </c>
      <c r="E26" s="30">
        <v>990.67</v>
      </c>
      <c r="F26" s="30">
        <v>974.52</v>
      </c>
      <c r="G26" s="30">
        <v>1068.74</v>
      </c>
      <c r="H26" s="30">
        <v>987.98</v>
      </c>
      <c r="I26" s="30">
        <v>1372.95</v>
      </c>
      <c r="J26" s="30">
        <v>481.88</v>
      </c>
      <c r="K26" s="30">
        <f t="shared" si="5"/>
        <v>10135.57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885.53</v>
      </c>
      <c r="C28" s="30">
        <v>824.68</v>
      </c>
      <c r="D28" s="30">
        <v>990.81</v>
      </c>
      <c r="E28" s="30">
        <v>570.37</v>
      </c>
      <c r="F28" s="30">
        <v>595.39</v>
      </c>
      <c r="G28" s="30">
        <v>676.95</v>
      </c>
      <c r="H28" s="30">
        <v>681.91</v>
      </c>
      <c r="I28" s="30">
        <v>983.95</v>
      </c>
      <c r="J28" s="30">
        <v>324.18</v>
      </c>
      <c r="K28" s="30">
        <f t="shared" si="5"/>
        <v>6533.7699999999995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-111617.01</v>
      </c>
      <c r="C31" s="30">
        <f t="shared" si="8"/>
        <v>-79580.25</v>
      </c>
      <c r="D31" s="30">
        <f t="shared" si="8"/>
        <v>-114704.54999999996</v>
      </c>
      <c r="E31" s="30">
        <f t="shared" si="8"/>
        <v>-95904.72</v>
      </c>
      <c r="F31" s="30">
        <f t="shared" si="8"/>
        <v>-62232.11</v>
      </c>
      <c r="G31" s="30">
        <f t="shared" si="8"/>
        <v>-64748.25</v>
      </c>
      <c r="H31" s="30">
        <f t="shared" si="8"/>
        <v>-38895.31</v>
      </c>
      <c r="I31" s="30">
        <f t="shared" si="8"/>
        <v>-103896.34000000001</v>
      </c>
      <c r="J31" s="30">
        <f t="shared" si="8"/>
        <v>-28462.49</v>
      </c>
      <c r="K31" s="30">
        <f aca="true" t="shared" si="9" ref="K31:K39">SUM(B31:J31)</f>
        <v>-700041.0299999999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-107275.06</v>
      </c>
      <c r="C32" s="30">
        <f t="shared" si="10"/>
        <v>-79580.25</v>
      </c>
      <c r="D32" s="30">
        <f t="shared" si="10"/>
        <v>-88305.85</v>
      </c>
      <c r="E32" s="30">
        <f t="shared" si="10"/>
        <v>-95904.72</v>
      </c>
      <c r="F32" s="30">
        <f t="shared" si="10"/>
        <v>-52439.2</v>
      </c>
      <c r="G32" s="30">
        <f t="shared" si="10"/>
        <v>-64352.25</v>
      </c>
      <c r="H32" s="30">
        <f t="shared" si="10"/>
        <v>-38895.31</v>
      </c>
      <c r="I32" s="30">
        <f t="shared" si="10"/>
        <v>-96826.71</v>
      </c>
      <c r="J32" s="30">
        <f t="shared" si="10"/>
        <v>-21766.97</v>
      </c>
      <c r="K32" s="30">
        <f t="shared" si="9"/>
        <v>-645346.32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-69735.6</v>
      </c>
      <c r="C33" s="30">
        <f t="shared" si="11"/>
        <v>-70224</v>
      </c>
      <c r="D33" s="30">
        <f t="shared" si="11"/>
        <v>-67927.2</v>
      </c>
      <c r="E33" s="30">
        <f t="shared" si="11"/>
        <v>-44242</v>
      </c>
      <c r="F33" s="30">
        <f t="shared" si="11"/>
        <v>-52439.2</v>
      </c>
      <c r="G33" s="30">
        <f t="shared" si="11"/>
        <v>-29180.8</v>
      </c>
      <c r="H33" s="30">
        <f t="shared" si="11"/>
        <v>-23870</v>
      </c>
      <c r="I33" s="30">
        <f t="shared" si="11"/>
        <v>-73378.8</v>
      </c>
      <c r="J33" s="30">
        <f t="shared" si="11"/>
        <v>-14533.2</v>
      </c>
      <c r="K33" s="30">
        <f t="shared" si="9"/>
        <v>-445530.8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-37539.46</v>
      </c>
      <c r="C36" s="30">
        <v>-9356.25</v>
      </c>
      <c r="D36" s="30">
        <v>-20378.65</v>
      </c>
      <c r="E36" s="30">
        <v>-51662.72</v>
      </c>
      <c r="F36" s="26">
        <v>0</v>
      </c>
      <c r="G36" s="30">
        <v>-35171.45</v>
      </c>
      <c r="H36" s="30">
        <v>-15025.31</v>
      </c>
      <c r="I36" s="30">
        <v>-23447.91</v>
      </c>
      <c r="J36" s="30">
        <v>-7233.77</v>
      </c>
      <c r="K36" s="30">
        <f t="shared" si="9"/>
        <v>-199815.52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-4341.95</v>
      </c>
      <c r="C37" s="27">
        <f t="shared" si="12"/>
        <v>0</v>
      </c>
      <c r="D37" s="27">
        <f t="shared" si="12"/>
        <v>-26398.699999999953</v>
      </c>
      <c r="E37" s="27">
        <f t="shared" si="12"/>
        <v>0</v>
      </c>
      <c r="F37" s="27">
        <f t="shared" si="12"/>
        <v>-9792.91</v>
      </c>
      <c r="G37" s="27">
        <f t="shared" si="12"/>
        <v>-396</v>
      </c>
      <c r="H37" s="27">
        <f t="shared" si="12"/>
        <v>0</v>
      </c>
      <c r="I37" s="27">
        <f t="shared" si="12"/>
        <v>-7069.63</v>
      </c>
      <c r="J37" s="27">
        <f t="shared" si="12"/>
        <v>-6695.52</v>
      </c>
      <c r="K37" s="30">
        <f t="shared" si="9"/>
        <v>-54694.70999999995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-6695.52</v>
      </c>
      <c r="K38" s="30">
        <f t="shared" si="9"/>
        <v>-29823.920000000002</v>
      </c>
      <c r="L38"/>
      <c r="M38"/>
      <c r="N38"/>
    </row>
    <row r="39" spans="1:14" ht="16.5" customHeight="1">
      <c r="A39" s="25" t="s">
        <v>16</v>
      </c>
      <c r="B39" s="27">
        <v>-4341.95</v>
      </c>
      <c r="C39" s="27">
        <v>0</v>
      </c>
      <c r="D39" s="27">
        <v>-3270.3</v>
      </c>
      <c r="E39" s="27">
        <v>0</v>
      </c>
      <c r="F39" s="27">
        <v>-9792.91</v>
      </c>
      <c r="G39" s="27">
        <v>-396</v>
      </c>
      <c r="H39" s="27">
        <v>0</v>
      </c>
      <c r="I39" s="27">
        <v>-7069.63</v>
      </c>
      <c r="J39" s="27">
        <v>0</v>
      </c>
      <c r="K39" s="30">
        <f t="shared" si="9"/>
        <v>-24870.79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1638457.3499999999</v>
      </c>
      <c r="C54" s="27">
        <f t="shared" si="15"/>
        <v>1567754.4300000002</v>
      </c>
      <c r="D54" s="27">
        <f t="shared" si="15"/>
        <v>1949676.07</v>
      </c>
      <c r="E54" s="27">
        <f t="shared" si="15"/>
        <v>1173894.12</v>
      </c>
      <c r="F54" s="27">
        <f t="shared" si="15"/>
        <v>1186826.0799999998</v>
      </c>
      <c r="G54" s="27">
        <f t="shared" si="15"/>
        <v>1305032.7699999998</v>
      </c>
      <c r="H54" s="27">
        <f t="shared" si="15"/>
        <v>1225706.7599999998</v>
      </c>
      <c r="I54" s="27">
        <f t="shared" si="15"/>
        <v>1656421.6500000001</v>
      </c>
      <c r="J54" s="27">
        <f t="shared" si="15"/>
        <v>589482.8900000001</v>
      </c>
      <c r="K54" s="20">
        <f>SUM(B54:J54)</f>
        <v>12293252.120000001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1638457.33</v>
      </c>
      <c r="C60" s="10">
        <f t="shared" si="17"/>
        <v>1567754.4382545124</v>
      </c>
      <c r="D60" s="10">
        <f t="shared" si="17"/>
        <v>1949676.0713300852</v>
      </c>
      <c r="E60" s="10">
        <f t="shared" si="17"/>
        <v>1173894.110163359</v>
      </c>
      <c r="F60" s="10">
        <f t="shared" si="17"/>
        <v>1186826.0776243096</v>
      </c>
      <c r="G60" s="10">
        <f t="shared" si="17"/>
        <v>1305032.7725220066</v>
      </c>
      <c r="H60" s="10">
        <f t="shared" si="17"/>
        <v>1225706.772246302</v>
      </c>
      <c r="I60" s="10">
        <f>SUM(I61:I73)</f>
        <v>1656421.65</v>
      </c>
      <c r="J60" s="10">
        <f t="shared" si="17"/>
        <v>589482.8889477329</v>
      </c>
      <c r="K60" s="5">
        <f>SUM(K61:K73)</f>
        <v>12293252.111088308</v>
      </c>
      <c r="L60" s="9"/>
    </row>
    <row r="61" spans="1:12" ht="16.5" customHeight="1">
      <c r="A61" s="7" t="s">
        <v>56</v>
      </c>
      <c r="B61" s="8">
        <v>1432011.71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1432011.71</v>
      </c>
      <c r="L61"/>
    </row>
    <row r="62" spans="1:12" ht="16.5" customHeight="1">
      <c r="A62" s="7" t="s">
        <v>57</v>
      </c>
      <c r="B62" s="8">
        <v>206445.62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206445.62</v>
      </c>
      <c r="L62"/>
    </row>
    <row r="63" spans="1:12" ht="16.5" customHeight="1">
      <c r="A63" s="7" t="s">
        <v>4</v>
      </c>
      <c r="B63" s="6">
        <v>0</v>
      </c>
      <c r="C63" s="8">
        <v>1567754.4382545124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1567754.4382545124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1949676.0713300852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1949676.0713300852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1173894.110163359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1173894.110163359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1186826.0776243096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1186826.0776243096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1305032.7725220066</v>
      </c>
      <c r="H67" s="6">
        <v>0</v>
      </c>
      <c r="I67" s="6">
        <v>0</v>
      </c>
      <c r="J67" s="6">
        <v>0</v>
      </c>
      <c r="K67" s="5">
        <f t="shared" si="18"/>
        <v>1305032.7725220066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1225706.772246302</v>
      </c>
      <c r="I68" s="6">
        <v>0</v>
      </c>
      <c r="J68" s="6">
        <v>0</v>
      </c>
      <c r="K68" s="5">
        <f t="shared" si="18"/>
        <v>1225706.772246302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581569.64</v>
      </c>
      <c r="J70" s="6">
        <v>0</v>
      </c>
      <c r="K70" s="5">
        <f t="shared" si="18"/>
        <v>581569.64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1074852.01</v>
      </c>
      <c r="J71" s="6">
        <v>0</v>
      </c>
      <c r="K71" s="5">
        <f t="shared" si="18"/>
        <v>1074852.01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589482.8889477329</v>
      </c>
      <c r="K72" s="5">
        <f t="shared" si="18"/>
        <v>589482.8889477329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2023-07-06T19:19:46Z</dcterms:modified>
  <cp:category/>
  <cp:version/>
  <cp:contentType/>
  <cp:contentStatus/>
</cp:coreProperties>
</file>