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<sst xmlns="http://schemas.openxmlformats.org/spreadsheetml/2006/main" count="82" uniqueCount="81">
  <si>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</si>
  <si>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</si>
  <si>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</si>
  <si>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</si>
  <si>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</si>
  <si>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</si>
  <si>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</si>
  <si>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</si>
  <si>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</si>
  <si>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</si>
  <si>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</si>
  <si>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</si>
  <si>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</si>
  <si>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</si>
  <si>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</si>
  <si>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</si>
  <si>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</si>
  <si>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</si>
  <si>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</si>
  <si>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</si>
  <si>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</si>
  <si>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</si>
  <si>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</si>
  <si>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</si>
  <si>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</si>
  <si>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</si>
  <si>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</si>
  <si>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</si>
  <si>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</si>
  <si>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</si>
  <si>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</si>
  <si>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</si>
  <si>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</si>
  <si>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</si>
  <si>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</si>
  <si>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</si>
  <si>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</si>
  <si>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</si>
  <si>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</si>
  <si>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</si>
  <si>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</si>
  <si>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</si>
  <si>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</si>
  <si>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</si>
  <si>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</si>
  <si>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</si>
  <si>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</si>
  <si>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</si>
  <si>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</si>
  <si>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</si>
  <si>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</si>
  <si>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</si>
  <si>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</si>
  <si>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</si>
  <si>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</si>
  <si>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</si>
  <si>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</si>
  <si>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</si>
  <si>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</si>
  <si>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</si>
  <si>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</si>
  <si>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</si>
  <si>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</si>
  <si>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</si>
  <si>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</si>
  <si>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</si>
  <si>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</si>
  <si>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</si>
  <si>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</si>
  <si>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</si>
  <si>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</si>
  <si>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</si>
  <si>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</si>
  <si>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</si>
  <si>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</si>
  <si>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</si>
  <si>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</si>
  <si>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</si>
  <si>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</si>
  <si>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</si>
  <si>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28/06/23 - VENCIMENTO 05/07/23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</si>
</sst>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326810</v>
      </c>
      <c r="C7" s="46">
        <f aca="true" t="shared" si="0" ref="C7:J7">+C8+C11</f>
        <v>266910</v>
      </c>
      <c r="D7" s="46">
        <f t="shared" si="0"/>
        <v>327858</v>
      </c>
      <c r="E7" s="46">
        <f t="shared" si="0"/>
        <v>182390</v>
      </c>
      <c r="F7" s="46">
        <f t="shared" si="0"/>
        <v>234085</v>
      </c>
      <c r="G7" s="46">
        <f t="shared" si="0"/>
        <v>223149</v>
      </c>
      <c r="H7" s="46">
        <f t="shared" si="0"/>
        <v>239426</v>
      </c>
      <c r="I7" s="46">
        <f t="shared" si="0"/>
        <v>369006</v>
      </c>
      <c r="J7" s="46">
        <f t="shared" si="0"/>
        <v>120676</v>
      </c>
      <c r="K7" s="38">
        <f aca="true" t="shared" si="1" ref="K7:K13">SUM(B7:J7)</f>
        <v>2290310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15211</v>
      </c>
      <c r="C8" s="44">
        <f t="shared" si="2"/>
        <v>15547</v>
      </c>
      <c r="D8" s="44">
        <f t="shared" si="2"/>
        <v>14720</v>
      </c>
      <c r="E8" s="44">
        <f t="shared" si="2"/>
        <v>10146</v>
      </c>
      <c r="F8" s="44">
        <f t="shared" si="2"/>
        <v>11748</v>
      </c>
      <c r="G8" s="44">
        <f t="shared" si="2"/>
        <v>5799</v>
      </c>
      <c r="H8" s="44">
        <f t="shared" si="2"/>
        <v>5077</v>
      </c>
      <c r="I8" s="44">
        <f t="shared" si="2"/>
        <v>16217</v>
      </c>
      <c r="J8" s="44">
        <f t="shared" si="2"/>
        <v>3575</v>
      </c>
      <c r="K8" s="38">
        <f t="shared" si="1"/>
        <v>98040</v>
      </c>
      <c r="L8"/>
      <c r="M8"/>
      <c r="N8"/>
    </row>
    <row r="9" spans="1:14" ht="16.5" customHeight="1">
      <c r="A9" s="22" t="s">
        <v>32</v>
      </c>
      <c r="B9" s="44">
        <v>15154</v>
      </c>
      <c r="C9" s="44">
        <v>15545</v>
      </c>
      <c r="D9" s="44">
        <v>14717</v>
      </c>
      <c r="E9" s="44">
        <v>9953</v>
      </c>
      <c r="F9" s="44">
        <v>11733</v>
      </c>
      <c r="G9" s="44">
        <v>5799</v>
      </c>
      <c r="H9" s="44">
        <v>5077</v>
      </c>
      <c r="I9" s="44">
        <v>16185</v>
      </c>
      <c r="J9" s="44">
        <v>3575</v>
      </c>
      <c r="K9" s="38">
        <f t="shared" si="1"/>
        <v>97738</v>
      </c>
      <c r="L9"/>
      <c r="M9"/>
      <c r="N9"/>
    </row>
    <row r="10" spans="1:14" ht="16.5" customHeight="1">
      <c r="A10" s="22" t="s">
        <v>31</v>
      </c>
      <c r="B10" s="44">
        <v>57</v>
      </c>
      <c r="C10" s="44">
        <v>2</v>
      </c>
      <c r="D10" s="44">
        <v>3</v>
      </c>
      <c r="E10" s="44">
        <v>193</v>
      </c>
      <c r="F10" s="44">
        <v>15</v>
      </c>
      <c r="G10" s="44">
        <v>0</v>
      </c>
      <c r="H10" s="44">
        <v>0</v>
      </c>
      <c r="I10" s="44">
        <v>32</v>
      </c>
      <c r="J10" s="44">
        <v>0</v>
      </c>
      <c r="K10" s="38">
        <f t="shared" si="1"/>
        <v>302</v>
      </c>
      <c r="L10"/>
      <c r="M10"/>
      <c r="N10"/>
    </row>
    <row r="11" spans="1:14" ht="16.5" customHeight="1">
      <c r="A11" s="43" t="s">
        <v>67</v>
      </c>
      <c r="B11" s="42">
        <v>311599</v>
      </c>
      <c r="C11" s="42">
        <v>251363</v>
      </c>
      <c r="D11" s="42">
        <v>313138</v>
      </c>
      <c r="E11" s="42">
        <v>172244</v>
      </c>
      <c r="F11" s="42">
        <v>222337</v>
      </c>
      <c r="G11" s="42">
        <v>217350</v>
      </c>
      <c r="H11" s="42">
        <v>234349</v>
      </c>
      <c r="I11" s="42">
        <v>352789</v>
      </c>
      <c r="J11" s="42">
        <v>117101</v>
      </c>
      <c r="K11" s="38">
        <f t="shared" si="1"/>
        <v>2192270</v>
      </c>
      <c r="L11" s="59"/>
      <c r="M11" s="59"/>
      <c r="N11" s="59"/>
    </row>
    <row r="12" spans="1:14" ht="16.5" customHeight="1">
      <c r="A12" s="22" t="s">
        <v>79</v>
      </c>
      <c r="B12" s="42">
        <v>21883</v>
      </c>
      <c r="C12" s="42">
        <v>18937</v>
      </c>
      <c r="D12" s="42">
        <v>24137</v>
      </c>
      <c r="E12" s="42">
        <v>16082</v>
      </c>
      <c r="F12" s="42">
        <v>13692</v>
      </c>
      <c r="G12" s="42">
        <v>12326</v>
      </c>
      <c r="H12" s="42">
        <v>11737</v>
      </c>
      <c r="I12" s="42">
        <v>18666</v>
      </c>
      <c r="J12" s="42">
        <v>4997</v>
      </c>
      <c r="K12" s="38">
        <f t="shared" si="1"/>
        <v>142457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289716</v>
      </c>
      <c r="C13" s="42">
        <f>+C11-C12</f>
        <v>232426</v>
      </c>
      <c r="D13" s="42">
        <f>+D11-D12</f>
        <v>289001</v>
      </c>
      <c r="E13" s="42">
        <f aca="true" t="shared" si="3" ref="E13:J13">+E11-E12</f>
        <v>156162</v>
      </c>
      <c r="F13" s="42">
        <f t="shared" si="3"/>
        <v>208645</v>
      </c>
      <c r="G13" s="42">
        <f t="shared" si="3"/>
        <v>205024</v>
      </c>
      <c r="H13" s="42">
        <f t="shared" si="3"/>
        <v>222612</v>
      </c>
      <c r="I13" s="42">
        <f t="shared" si="3"/>
        <v>334123</v>
      </c>
      <c r="J13" s="42">
        <f t="shared" si="3"/>
        <v>112104</v>
      </c>
      <c r="K13" s="38">
        <f t="shared" si="1"/>
        <v>2049813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1.162000365935039</v>
      </c>
      <c r="C18" s="39">
        <v>1.220562175807387</v>
      </c>
      <c r="D18" s="39">
        <v>1.127137777924105</v>
      </c>
      <c r="E18" s="39">
        <v>1.420483331353</v>
      </c>
      <c r="F18" s="39">
        <v>1.047255691630427</v>
      </c>
      <c r="G18" s="39">
        <v>1.184636744771028</v>
      </c>
      <c r="H18" s="39">
        <v>1.262969625068251</v>
      </c>
      <c r="I18" s="39">
        <v>1.129942290666083</v>
      </c>
      <c r="J18" s="39">
        <v>1.076638998701467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1751518.19</v>
      </c>
      <c r="C20" s="36">
        <f aca="true" t="shared" si="4" ref="C20:J20">SUM(C21:C28)</f>
        <v>1646737.1300000001</v>
      </c>
      <c r="D20" s="36">
        <f t="shared" si="4"/>
        <v>2069726.35</v>
      </c>
      <c r="E20" s="36">
        <f t="shared" si="4"/>
        <v>1267559.44</v>
      </c>
      <c r="F20" s="36">
        <f t="shared" si="4"/>
        <v>1262755.2100000002</v>
      </c>
      <c r="G20" s="36">
        <f t="shared" si="4"/>
        <v>1374732.4200000002</v>
      </c>
      <c r="H20" s="36">
        <f t="shared" si="4"/>
        <v>1258851.12</v>
      </c>
      <c r="I20" s="36">
        <f t="shared" si="4"/>
        <v>1764523.1300000001</v>
      </c>
      <c r="J20" s="36">
        <f t="shared" si="4"/>
        <v>616862.52</v>
      </c>
      <c r="K20" s="36">
        <f aca="true" t="shared" si="5" ref="K20:K28">SUM(B20:J20)</f>
        <v>13013265.51</v>
      </c>
      <c r="L20"/>
      <c r="M20"/>
      <c r="N20"/>
    </row>
    <row r="21" spans="1:14" ht="16.5" customHeight="1">
      <c r="A21" s="35" t="s">
        <v>28</v>
      </c>
      <c r="B21" s="58">
        <f>ROUND((B15+B16)*B7,2)</f>
        <v>1448062.43</v>
      </c>
      <c r="C21" s="58">
        <f>ROUND((C15+C16)*C7,2)</f>
        <v>1299237.81</v>
      </c>
      <c r="D21" s="58">
        <f aca="true" t="shared" si="6" ref="D21:J21">ROUND((D15+D16)*D7,2)</f>
        <v>1769187.34</v>
      </c>
      <c r="E21" s="58">
        <f t="shared" si="6"/>
        <v>855700.92</v>
      </c>
      <c r="F21" s="58">
        <f t="shared" si="6"/>
        <v>1162208.62</v>
      </c>
      <c r="G21" s="58">
        <f t="shared" si="6"/>
        <v>1119136.86</v>
      </c>
      <c r="H21" s="58">
        <f t="shared" si="6"/>
        <v>956075.9</v>
      </c>
      <c r="I21" s="58">
        <f t="shared" si="6"/>
        <v>1488459.5</v>
      </c>
      <c r="J21" s="58">
        <f t="shared" si="6"/>
        <v>550789.4</v>
      </c>
      <c r="K21" s="30">
        <f t="shared" si="5"/>
        <v>10648858.780000001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234586.64</v>
      </c>
      <c r="C22" s="30">
        <f t="shared" si="7"/>
        <v>286562.72</v>
      </c>
      <c r="D22" s="30">
        <f t="shared" si="7"/>
        <v>224930.55</v>
      </c>
      <c r="E22" s="30">
        <f t="shared" si="7"/>
        <v>359807.97</v>
      </c>
      <c r="F22" s="30">
        <f t="shared" si="7"/>
        <v>54920.97</v>
      </c>
      <c r="G22" s="30">
        <f t="shared" si="7"/>
        <v>206633.79</v>
      </c>
      <c r="H22" s="30">
        <f t="shared" si="7"/>
        <v>251418.92</v>
      </c>
      <c r="I22" s="30">
        <f t="shared" si="7"/>
        <v>193413.84</v>
      </c>
      <c r="J22" s="30">
        <f t="shared" si="7"/>
        <v>42211.95</v>
      </c>
      <c r="K22" s="30">
        <f t="shared" si="5"/>
        <v>1854487.3499999999</v>
      </c>
      <c r="L22"/>
      <c r="M22"/>
      <c r="N22"/>
    </row>
    <row r="23" spans="1:14" ht="16.5" customHeight="1">
      <c r="A23" s="18" t="s">
        <v>26</v>
      </c>
      <c r="B23" s="30">
        <v>64477.54</v>
      </c>
      <c r="C23" s="30">
        <v>54951.11</v>
      </c>
      <c r="D23" s="30">
        <v>67286.64</v>
      </c>
      <c r="E23" s="30">
        <v>46709.17</v>
      </c>
      <c r="F23" s="30">
        <v>42024.01</v>
      </c>
      <c r="G23" s="30">
        <v>45185.36</v>
      </c>
      <c r="H23" s="30">
        <v>45881.31</v>
      </c>
      <c r="I23" s="30">
        <v>76409.1</v>
      </c>
      <c r="J23" s="30">
        <v>21151.11</v>
      </c>
      <c r="K23" s="30">
        <f t="shared" si="5"/>
        <v>464075.35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1286.8</v>
      </c>
      <c r="D26" s="30">
        <v>1615.23</v>
      </c>
      <c r="E26" s="30">
        <v>990.67</v>
      </c>
      <c r="F26" s="30">
        <v>985.29</v>
      </c>
      <c r="G26" s="30">
        <v>1074.13</v>
      </c>
      <c r="H26" s="30">
        <v>982.6</v>
      </c>
      <c r="I26" s="30">
        <v>1378.33</v>
      </c>
      <c r="J26" s="30">
        <v>481.88</v>
      </c>
      <c r="K26" s="30">
        <f t="shared" si="5"/>
        <v>10162.49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885.53</v>
      </c>
      <c r="C28" s="30">
        <v>824.68</v>
      </c>
      <c r="D28" s="30">
        <v>990.81</v>
      </c>
      <c r="E28" s="30">
        <v>570.37</v>
      </c>
      <c r="F28" s="30">
        <v>595.39</v>
      </c>
      <c r="G28" s="30">
        <v>676.95</v>
      </c>
      <c r="H28" s="30">
        <v>682.5</v>
      </c>
      <c r="I28" s="30">
        <v>983.95</v>
      </c>
      <c r="J28" s="30">
        <v>324.18</v>
      </c>
      <c r="K28" s="30">
        <f t="shared" si="5"/>
        <v>6534.36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-91588.5</v>
      </c>
      <c r="C31" s="30">
        <f t="shared" si="8"/>
        <v>-72912.3</v>
      </c>
      <c r="D31" s="30">
        <f t="shared" si="8"/>
        <v>-103831.88000000003</v>
      </c>
      <c r="E31" s="30">
        <f t="shared" si="8"/>
        <v>-100416</v>
      </c>
      <c r="F31" s="30">
        <f t="shared" si="8"/>
        <v>-51625.2</v>
      </c>
      <c r="G31" s="30">
        <f t="shared" si="8"/>
        <v>-68277.26999999999</v>
      </c>
      <c r="H31" s="30">
        <f t="shared" si="8"/>
        <v>-32604.09</v>
      </c>
      <c r="I31" s="30">
        <f t="shared" si="8"/>
        <v>-87233.6</v>
      </c>
      <c r="J31" s="30">
        <f t="shared" si="8"/>
        <v>-27367.7</v>
      </c>
      <c r="K31" s="30">
        <f aca="true" t="shared" si="9" ref="K31:K39">SUM(B31:J31)</f>
        <v>-635856.54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-91588.5</v>
      </c>
      <c r="C32" s="30">
        <f t="shared" si="10"/>
        <v>-72912.3</v>
      </c>
      <c r="D32" s="30">
        <f t="shared" si="10"/>
        <v>-80703.35</v>
      </c>
      <c r="E32" s="30">
        <f t="shared" si="10"/>
        <v>-100416</v>
      </c>
      <c r="F32" s="30">
        <f t="shared" si="10"/>
        <v>-51625.2</v>
      </c>
      <c r="G32" s="30">
        <f t="shared" si="10"/>
        <v>-68277.26999999999</v>
      </c>
      <c r="H32" s="30">
        <f t="shared" si="10"/>
        <v>-32604.09</v>
      </c>
      <c r="I32" s="30">
        <f t="shared" si="10"/>
        <v>-87233.6</v>
      </c>
      <c r="J32" s="30">
        <f t="shared" si="10"/>
        <v>-20672.11</v>
      </c>
      <c r="K32" s="30">
        <f t="shared" si="9"/>
        <v>-606032.42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-66677.6</v>
      </c>
      <c r="C33" s="30">
        <f t="shared" si="11"/>
        <v>-68398</v>
      </c>
      <c r="D33" s="30">
        <f t="shared" si="11"/>
        <v>-64754.8</v>
      </c>
      <c r="E33" s="30">
        <f t="shared" si="11"/>
        <v>-43793.2</v>
      </c>
      <c r="F33" s="30">
        <f t="shared" si="11"/>
        <v>-51625.2</v>
      </c>
      <c r="G33" s="30">
        <f t="shared" si="11"/>
        <v>-25515.6</v>
      </c>
      <c r="H33" s="30">
        <f t="shared" si="11"/>
        <v>-22338.8</v>
      </c>
      <c r="I33" s="30">
        <f t="shared" si="11"/>
        <v>-71214</v>
      </c>
      <c r="J33" s="30">
        <f t="shared" si="11"/>
        <v>-15730</v>
      </c>
      <c r="K33" s="30">
        <f t="shared" si="9"/>
        <v>-430047.2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-24910.9</v>
      </c>
      <c r="C36" s="30">
        <v>-4514.3</v>
      </c>
      <c r="D36" s="30">
        <v>-15948.55</v>
      </c>
      <c r="E36" s="30">
        <v>-56622.8</v>
      </c>
      <c r="F36" s="26">
        <v>0</v>
      </c>
      <c r="G36" s="30">
        <v>-42761.67</v>
      </c>
      <c r="H36" s="30">
        <v>-10265.29</v>
      </c>
      <c r="I36" s="30">
        <v>-16019.6</v>
      </c>
      <c r="J36" s="30">
        <v>-4942.11</v>
      </c>
      <c r="K36" s="30">
        <f t="shared" si="9"/>
        <v>-175985.22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1659929.69</v>
      </c>
      <c r="C54" s="27">
        <f t="shared" si="15"/>
        <v>1573824.83</v>
      </c>
      <c r="D54" s="27">
        <f t="shared" si="15"/>
        <v>1965894.47</v>
      </c>
      <c r="E54" s="27">
        <f t="shared" si="15"/>
        <v>1167143.44</v>
      </c>
      <c r="F54" s="27">
        <f t="shared" si="15"/>
        <v>1211130.0100000002</v>
      </c>
      <c r="G54" s="27">
        <f t="shared" si="15"/>
        <v>1306455.1500000001</v>
      </c>
      <c r="H54" s="27">
        <f t="shared" si="15"/>
        <v>1226247.03</v>
      </c>
      <c r="I54" s="27">
        <f t="shared" si="15"/>
        <v>1677289.53</v>
      </c>
      <c r="J54" s="27">
        <f t="shared" si="15"/>
        <v>589494.8200000001</v>
      </c>
      <c r="K54" s="20">
        <f>SUM(B54:J54)</f>
        <v>12377408.969999999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1659929.69</v>
      </c>
      <c r="C60" s="10">
        <f t="shared" si="17"/>
        <v>1573824.828386795</v>
      </c>
      <c r="D60" s="10">
        <f t="shared" si="17"/>
        <v>1965894.470903527</v>
      </c>
      <c r="E60" s="10">
        <f t="shared" si="17"/>
        <v>1167143.453517914</v>
      </c>
      <c r="F60" s="10">
        <f t="shared" si="17"/>
        <v>1211130.0065455167</v>
      </c>
      <c r="G60" s="10">
        <f t="shared" si="17"/>
        <v>1306455.160855318</v>
      </c>
      <c r="H60" s="10">
        <f t="shared" si="17"/>
        <v>1226247.0469140215</v>
      </c>
      <c r="I60" s="10">
        <f>SUM(I61:I73)</f>
        <v>1677289.53</v>
      </c>
      <c r="J60" s="10">
        <f t="shared" si="17"/>
        <v>589494.8142013374</v>
      </c>
      <c r="K60" s="5">
        <f>SUM(K61:K73)</f>
        <v>12377409.001324432</v>
      </c>
      <c r="L60" s="9"/>
    </row>
    <row r="61" spans="1:12" ht="16.5" customHeight="1">
      <c r="A61" s="7" t="s">
        <v>56</v>
      </c>
      <c r="B61" s="8">
        <v>1450778.55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1450778.55</v>
      </c>
      <c r="L61"/>
    </row>
    <row r="62" spans="1:12" ht="16.5" customHeight="1">
      <c r="A62" s="7" t="s">
        <v>57</v>
      </c>
      <c r="B62" s="8">
        <v>209151.14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209151.14</v>
      </c>
      <c r="L62"/>
    </row>
    <row r="63" spans="1:12" ht="16.5" customHeight="1">
      <c r="A63" s="7" t="s">
        <v>4</v>
      </c>
      <c r="B63" s="6">
        <v>0</v>
      </c>
      <c r="C63" s="8">
        <v>1573824.828386795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1573824.828386795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1965894.470903527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1965894.470903527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1167143.453517914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1167143.453517914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1211130.0065455167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1211130.0065455167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1306455.160855318</v>
      </c>
      <c r="H67" s="6">
        <v>0</v>
      </c>
      <c r="I67" s="6">
        <v>0</v>
      </c>
      <c r="J67" s="6">
        <v>0</v>
      </c>
      <c r="K67" s="5">
        <f t="shared" si="18"/>
        <v>1306455.160855318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1226247.0469140215</v>
      </c>
      <c r="I68" s="6">
        <v>0</v>
      </c>
      <c r="J68" s="6">
        <v>0</v>
      </c>
      <c r="K68" s="5">
        <f t="shared" si="18"/>
        <v>1226247.0469140215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617242.55</v>
      </c>
      <c r="J70" s="6">
        <v>0</v>
      </c>
      <c r="K70" s="5">
        <f t="shared" si="18"/>
        <v>617242.55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1060046.98</v>
      </c>
      <c r="J71" s="6">
        <v>0</v>
      </c>
      <c r="K71" s="5">
        <f t="shared" si="18"/>
        <v>1060046.98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589494.8142013374</v>
      </c>
      <c r="K72" s="5">
        <f t="shared" si="18"/>
        <v>589494.8142013374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2023-07-04T18:28:59Z</dcterms:modified>
  <cp:category/>
  <cp:version/>
  <cp:contentType/>
  <cp:contentStatus/>
</cp:coreProperties>
</file>