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<sst xmlns="http://schemas.openxmlformats.org/spreadsheetml/2006/main" count="83" uniqueCount="82">
  <si>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</si>
  <si>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</si>
  <si>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</si>
  <si>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</si>
  <si>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</si>
  <si>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</si>
  <si>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</si>
  <si>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</si>
  <si>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</si>
  <si>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</si>
  <si>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</si>
  <si>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</si>
  <si>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</si>
  <si>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</si>
  <si>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</si>
  <si>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</si>
  <si>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</si>
  <si>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</si>
  <si>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</si>
  <si>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</si>
  <si>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</si>
  <si>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</si>
  <si>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</si>
  <si>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</si>
  <si>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</si>
  <si>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</si>
  <si>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</si>
  <si>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</si>
  <si>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</si>
  <si>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</si>
  <si>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</si>
  <si>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</si>
  <si>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</si>
  <si>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</si>
  <si>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</si>
  <si>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</si>
  <si>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</si>
  <si>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</si>
  <si>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</si>
  <si>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</si>
  <si>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</si>
  <si>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</si>
  <si>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</si>
  <si>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</si>
  <si>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</si>
  <si>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</si>
  <si>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</si>
  <si>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</si>
  <si>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</si>
  <si>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</si>
  <si>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</si>
  <si>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</si>
  <si>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</si>
  <si>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</si>
  <si>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</si>
  <si>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</si>
  <si>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</si>
  <si>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</si>
  <si>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</si>
  <si>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</si>
  <si>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</si>
  <si>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</si>
  <si>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</si>
  <si>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</si>
  <si>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</si>
  <si>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</si>
  <si>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</si>
  <si>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</si>
  <si>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</si>
  <si>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</si>
  <si>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</si>
  <si>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</si>
  <si>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</si>
  <si>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</si>
  <si>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</si>
  <si>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</si>
  <si>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</si>
  <si>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</si>
  <si>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</si>
  <si>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21/06/23 - VENCIMENTO 28/06/23</t>
  </si>
  <si>
    <t>5.3. Revisão de Remuneração pelo Transporte Coletivo ¹</t>
  </si>
  <si>
    <t xml:space="preserve">           ¹ Revisões de passageiros transportados, ar condicionado e fator de transição (maio/23). Total de 263.626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</si>
</sst>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339953</v>
      </c>
      <c r="C7" s="46">
        <f aca="true" t="shared" si="0" ref="C7:J7">+C8+C11</f>
        <v>277305</v>
      </c>
      <c r="D7" s="46">
        <f t="shared" si="0"/>
        <v>333205</v>
      </c>
      <c r="E7" s="46">
        <f t="shared" si="0"/>
        <v>186878</v>
      </c>
      <c r="F7" s="46">
        <f t="shared" si="0"/>
        <v>239530</v>
      </c>
      <c r="G7" s="46">
        <f t="shared" si="0"/>
        <v>228228</v>
      </c>
      <c r="H7" s="46">
        <f t="shared" si="0"/>
        <v>262884</v>
      </c>
      <c r="I7" s="46">
        <f t="shared" si="0"/>
        <v>373792</v>
      </c>
      <c r="J7" s="46">
        <f t="shared" si="0"/>
        <v>123139</v>
      </c>
      <c r="K7" s="38">
        <f aca="true" t="shared" si="1" ref="K7:K13">SUM(B7:J7)</f>
        <v>2364914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15738</v>
      </c>
      <c r="C8" s="44">
        <f t="shared" si="2"/>
        <v>16159</v>
      </c>
      <c r="D8" s="44">
        <f t="shared" si="2"/>
        <v>14721</v>
      </c>
      <c r="E8" s="44">
        <f t="shared" si="2"/>
        <v>10487</v>
      </c>
      <c r="F8" s="44">
        <f t="shared" si="2"/>
        <v>11690</v>
      </c>
      <c r="G8" s="44">
        <f t="shared" si="2"/>
        <v>5858</v>
      </c>
      <c r="H8" s="44">
        <f t="shared" si="2"/>
        <v>5198</v>
      </c>
      <c r="I8" s="44">
        <f t="shared" si="2"/>
        <v>16660</v>
      </c>
      <c r="J8" s="44">
        <f t="shared" si="2"/>
        <v>3499</v>
      </c>
      <c r="K8" s="38">
        <f t="shared" si="1"/>
        <v>100010</v>
      </c>
      <c r="L8"/>
      <c r="M8"/>
      <c r="N8"/>
    </row>
    <row r="9" spans="1:14" ht="16.5" customHeight="1">
      <c r="A9" s="22" t="s">
        <v>31</v>
      </c>
      <c r="B9" s="44">
        <v>15681</v>
      </c>
      <c r="C9" s="44">
        <v>16156</v>
      </c>
      <c r="D9" s="44">
        <v>14715</v>
      </c>
      <c r="E9" s="44">
        <v>10276</v>
      </c>
      <c r="F9" s="44">
        <v>11680</v>
      </c>
      <c r="G9" s="44">
        <v>5858</v>
      </c>
      <c r="H9" s="44">
        <v>5198</v>
      </c>
      <c r="I9" s="44">
        <v>16606</v>
      </c>
      <c r="J9" s="44">
        <v>3499</v>
      </c>
      <c r="K9" s="38">
        <f t="shared" si="1"/>
        <v>99669</v>
      </c>
      <c r="L9"/>
      <c r="M9"/>
      <c r="N9"/>
    </row>
    <row r="10" spans="1:14" ht="16.5" customHeight="1">
      <c r="A10" s="22" t="s">
        <v>30</v>
      </c>
      <c r="B10" s="44">
        <v>57</v>
      </c>
      <c r="C10" s="44">
        <v>3</v>
      </c>
      <c r="D10" s="44">
        <v>6</v>
      </c>
      <c r="E10" s="44">
        <v>211</v>
      </c>
      <c r="F10" s="44">
        <v>10</v>
      </c>
      <c r="G10" s="44">
        <v>0</v>
      </c>
      <c r="H10" s="44">
        <v>0</v>
      </c>
      <c r="I10" s="44">
        <v>54</v>
      </c>
      <c r="J10" s="44">
        <v>0</v>
      </c>
      <c r="K10" s="38">
        <f t="shared" si="1"/>
        <v>341</v>
      </c>
      <c r="L10"/>
      <c r="M10"/>
      <c r="N10"/>
    </row>
    <row r="11" spans="1:14" ht="16.5" customHeight="1">
      <c r="A11" s="43" t="s">
        <v>66</v>
      </c>
      <c r="B11" s="42">
        <v>324215</v>
      </c>
      <c r="C11" s="42">
        <v>261146</v>
      </c>
      <c r="D11" s="42">
        <v>318484</v>
      </c>
      <c r="E11" s="42">
        <v>176391</v>
      </c>
      <c r="F11" s="42">
        <v>227840</v>
      </c>
      <c r="G11" s="42">
        <v>222370</v>
      </c>
      <c r="H11" s="42">
        <v>257686</v>
      </c>
      <c r="I11" s="42">
        <v>357132</v>
      </c>
      <c r="J11" s="42">
        <v>119640</v>
      </c>
      <c r="K11" s="38">
        <f t="shared" si="1"/>
        <v>2264904</v>
      </c>
      <c r="L11" s="59"/>
      <c r="M11" s="59"/>
      <c r="N11" s="59"/>
    </row>
    <row r="12" spans="1:14" ht="16.5" customHeight="1">
      <c r="A12" s="22" t="s">
        <v>78</v>
      </c>
      <c r="B12" s="42">
        <v>21865</v>
      </c>
      <c r="C12" s="42">
        <v>19449</v>
      </c>
      <c r="D12" s="42">
        <v>23887</v>
      </c>
      <c r="E12" s="42">
        <v>16011</v>
      </c>
      <c r="F12" s="42">
        <v>13340</v>
      </c>
      <c r="G12" s="42">
        <v>12106</v>
      </c>
      <c r="H12" s="42">
        <v>11944</v>
      </c>
      <c r="I12" s="42">
        <v>18593</v>
      </c>
      <c r="J12" s="42">
        <v>5082</v>
      </c>
      <c r="K12" s="38">
        <f t="shared" si="1"/>
        <v>142277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302350</v>
      </c>
      <c r="C13" s="42">
        <f>+C11-C12</f>
        <v>241697</v>
      </c>
      <c r="D13" s="42">
        <f>+D11-D12</f>
        <v>294597</v>
      </c>
      <c r="E13" s="42">
        <f aca="true" t="shared" si="3" ref="E13:J13">+E11-E12</f>
        <v>160380</v>
      </c>
      <c r="F13" s="42">
        <f t="shared" si="3"/>
        <v>214500</v>
      </c>
      <c r="G13" s="42">
        <f t="shared" si="3"/>
        <v>210264</v>
      </c>
      <c r="H13" s="42">
        <f t="shared" si="3"/>
        <v>245742</v>
      </c>
      <c r="I13" s="42">
        <f t="shared" si="3"/>
        <v>338539</v>
      </c>
      <c r="J13" s="42">
        <f t="shared" si="3"/>
        <v>114558</v>
      </c>
      <c r="K13" s="38">
        <f t="shared" si="1"/>
        <v>2122627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68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1.123764148435275</v>
      </c>
      <c r="C18" s="39">
        <v>1.188470370946436</v>
      </c>
      <c r="D18" s="39">
        <v>1.112712305058885</v>
      </c>
      <c r="E18" s="39">
        <v>1.405285009762153</v>
      </c>
      <c r="F18" s="39">
        <v>1.027856562390382</v>
      </c>
      <c r="G18" s="39">
        <v>1.166034291491032</v>
      </c>
      <c r="H18" s="39">
        <v>1.163570053025952</v>
      </c>
      <c r="I18" s="39">
        <v>1.123528884925343</v>
      </c>
      <c r="J18" s="39">
        <v>1.057631621016929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70</v>
      </c>
      <c r="B20" s="36">
        <f>SUM(B21:B28)</f>
        <v>1761289.8999999997</v>
      </c>
      <c r="C20" s="36">
        <f aca="true" t="shared" si="4" ref="C20:J20">SUM(C21:C28)</f>
        <v>1666849.7000000002</v>
      </c>
      <c r="D20" s="36">
        <f t="shared" si="4"/>
        <v>2074777.87</v>
      </c>
      <c r="E20" s="36">
        <f t="shared" si="4"/>
        <v>1284276.51</v>
      </c>
      <c r="F20" s="36">
        <f t="shared" si="4"/>
        <v>1267333.8499999999</v>
      </c>
      <c r="G20" s="36">
        <f t="shared" si="4"/>
        <v>1383760.4600000002</v>
      </c>
      <c r="H20" s="36">
        <f t="shared" si="4"/>
        <v>1271395.88</v>
      </c>
      <c r="I20" s="36">
        <f t="shared" si="4"/>
        <v>1776110.2899999998</v>
      </c>
      <c r="J20" s="36">
        <f t="shared" si="4"/>
        <v>617710.29</v>
      </c>
      <c r="K20" s="36">
        <f aca="true" t="shared" si="5" ref="K20:K28">SUM(B20:J20)</f>
        <v>13103504.749999996</v>
      </c>
      <c r="L20"/>
      <c r="M20"/>
      <c r="N20"/>
    </row>
    <row r="21" spans="1:14" ht="16.5" customHeight="1">
      <c r="A21" s="35" t="s">
        <v>27</v>
      </c>
      <c r="B21" s="58">
        <f>ROUND((B15+B16)*B7,2)</f>
        <v>1506297.75</v>
      </c>
      <c r="C21" s="58">
        <f>ROUND((C15+C16)*C7,2)</f>
        <v>1349837.55</v>
      </c>
      <c r="D21" s="58">
        <f aca="true" t="shared" si="6" ref="D21:J21">ROUND((D15+D16)*D7,2)</f>
        <v>1798040.82</v>
      </c>
      <c r="E21" s="58">
        <f t="shared" si="6"/>
        <v>876756.82</v>
      </c>
      <c r="F21" s="58">
        <f t="shared" si="6"/>
        <v>1189242.5</v>
      </c>
      <c r="G21" s="58">
        <f t="shared" si="6"/>
        <v>1144609.07</v>
      </c>
      <c r="H21" s="58">
        <f t="shared" si="6"/>
        <v>1049748.39</v>
      </c>
      <c r="I21" s="58">
        <f t="shared" si="6"/>
        <v>1507764.79</v>
      </c>
      <c r="J21" s="58">
        <f t="shared" si="6"/>
        <v>562031.02</v>
      </c>
      <c r="K21" s="30">
        <f t="shared" si="5"/>
        <v>10984328.71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186425.66</v>
      </c>
      <c r="C22" s="30">
        <f t="shared" si="7"/>
        <v>254404.38</v>
      </c>
      <c r="D22" s="30">
        <f t="shared" si="7"/>
        <v>202661.33</v>
      </c>
      <c r="E22" s="30">
        <f t="shared" si="7"/>
        <v>355336.4</v>
      </c>
      <c r="F22" s="30">
        <f t="shared" si="7"/>
        <v>33128.21</v>
      </c>
      <c r="G22" s="30">
        <f t="shared" si="7"/>
        <v>190044.36</v>
      </c>
      <c r="H22" s="30">
        <f t="shared" si="7"/>
        <v>171707.4</v>
      </c>
      <c r="I22" s="30">
        <f t="shared" si="7"/>
        <v>186252.5</v>
      </c>
      <c r="J22" s="30">
        <f t="shared" si="7"/>
        <v>32390.76</v>
      </c>
      <c r="K22" s="30">
        <f t="shared" si="5"/>
        <v>1612350.9999999998</v>
      </c>
      <c r="L22"/>
      <c r="M22"/>
      <c r="N22"/>
    </row>
    <row r="23" spans="1:14" ht="16.5" customHeight="1">
      <c r="A23" s="18" t="s">
        <v>25</v>
      </c>
      <c r="B23" s="30">
        <v>64178.42</v>
      </c>
      <c r="C23" s="30">
        <v>56618.51</v>
      </c>
      <c r="D23" s="30">
        <v>65759.49</v>
      </c>
      <c r="E23" s="30">
        <v>46839.21</v>
      </c>
      <c r="F23" s="30">
        <v>41366.91</v>
      </c>
      <c r="G23" s="30">
        <v>45333.31</v>
      </c>
      <c r="H23" s="30">
        <v>44461.1</v>
      </c>
      <c r="I23" s="30">
        <v>75855</v>
      </c>
      <c r="J23" s="30">
        <v>20581.14</v>
      </c>
      <c r="K23" s="30">
        <f t="shared" si="5"/>
        <v>460993.08999999997</v>
      </c>
      <c r="L23"/>
      <c r="M23"/>
      <c r="N23"/>
    </row>
    <row r="24" spans="1:14" ht="16.5" customHeight="1">
      <c r="A24" s="18" t="s">
        <v>24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1362.18</v>
      </c>
      <c r="C26" s="30">
        <v>1289.49</v>
      </c>
      <c r="D26" s="30">
        <v>1607.15</v>
      </c>
      <c r="E26" s="30">
        <v>993.37</v>
      </c>
      <c r="F26" s="30">
        <v>979.91</v>
      </c>
      <c r="G26" s="30">
        <v>1071.44</v>
      </c>
      <c r="H26" s="30">
        <v>985.29</v>
      </c>
      <c r="I26" s="30">
        <v>1375.64</v>
      </c>
      <c r="J26" s="30">
        <v>479.19</v>
      </c>
      <c r="K26" s="30">
        <f t="shared" si="5"/>
        <v>10143.659999999998</v>
      </c>
      <c r="L26" s="59"/>
      <c r="M26" s="59"/>
      <c r="N26" s="59"/>
    </row>
    <row r="27" spans="1:14" ht="16.5" customHeight="1">
      <c r="A27" s="18" t="s">
        <v>76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77</v>
      </c>
      <c r="B28" s="30">
        <v>887.4</v>
      </c>
      <c r="C28" s="30">
        <v>825.76</v>
      </c>
      <c r="D28" s="30">
        <v>993.3</v>
      </c>
      <c r="E28" s="30">
        <v>570.37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22</v>
      </c>
      <c r="B31" s="30">
        <f aca="true" t="shared" si="8" ref="B31:J31">+B32+B37+B49</f>
        <v>-107872.41999999998</v>
      </c>
      <c r="C31" s="30">
        <f t="shared" si="8"/>
        <v>-66745.31999999999</v>
      </c>
      <c r="D31" s="30">
        <f t="shared" si="8"/>
        <v>10863.519999999975</v>
      </c>
      <c r="E31" s="30">
        <f t="shared" si="8"/>
        <v>-98312.57</v>
      </c>
      <c r="F31" s="30">
        <f t="shared" si="8"/>
        <v>-47467</v>
      </c>
      <c r="G31" s="30">
        <f t="shared" si="8"/>
        <v>-73852.26999999999</v>
      </c>
      <c r="H31" s="30">
        <f t="shared" si="8"/>
        <v>-24945.53</v>
      </c>
      <c r="I31" s="30">
        <f t="shared" si="8"/>
        <v>-85122.76999999999</v>
      </c>
      <c r="J31" s="30">
        <f t="shared" si="8"/>
        <v>-24024.4</v>
      </c>
      <c r="K31" s="30">
        <f aca="true" t="shared" si="9" ref="K31:K39">SUM(B31:J31)</f>
        <v>-517478.7600000001</v>
      </c>
      <c r="L31"/>
      <c r="M31"/>
      <c r="N31"/>
    </row>
    <row r="32" spans="1:14" ht="16.5" customHeight="1">
      <c r="A32" s="18" t="s">
        <v>21</v>
      </c>
      <c r="B32" s="30">
        <f aca="true" t="shared" si="10" ref="B32:J32">B33+B34+B35+B36</f>
        <v>-117566.01999999999</v>
      </c>
      <c r="C32" s="30">
        <f t="shared" si="10"/>
        <v>-78214.59999999999</v>
      </c>
      <c r="D32" s="30">
        <f t="shared" si="10"/>
        <v>-81648.95</v>
      </c>
      <c r="E32" s="30">
        <f t="shared" si="10"/>
        <v>-100945</v>
      </c>
      <c r="F32" s="30">
        <f t="shared" si="10"/>
        <v>-51392</v>
      </c>
      <c r="G32" s="30">
        <f t="shared" si="10"/>
        <v>-94020.51</v>
      </c>
      <c r="H32" s="30">
        <f t="shared" si="10"/>
        <v>-36641.17</v>
      </c>
      <c r="I32" s="30">
        <f t="shared" si="10"/>
        <v>-94555.26999999999</v>
      </c>
      <c r="J32" s="30">
        <f t="shared" si="10"/>
        <v>-22025</v>
      </c>
      <c r="K32" s="30">
        <f t="shared" si="9"/>
        <v>-677008.52</v>
      </c>
      <c r="L32"/>
      <c r="M32"/>
      <c r="N32"/>
    </row>
    <row r="33" spans="1:14" s="23" customFormat="1" ht="16.5" customHeight="1">
      <c r="A33" s="29" t="s">
        <v>54</v>
      </c>
      <c r="B33" s="30">
        <f aca="true" t="shared" si="11" ref="B33:J33">-ROUND((B9)*$E$3,2)</f>
        <v>-68996.4</v>
      </c>
      <c r="C33" s="30">
        <f t="shared" si="11"/>
        <v>-71086.4</v>
      </c>
      <c r="D33" s="30">
        <f t="shared" si="11"/>
        <v>-64746</v>
      </c>
      <c r="E33" s="30">
        <f t="shared" si="11"/>
        <v>-45214.4</v>
      </c>
      <c r="F33" s="30">
        <f t="shared" si="11"/>
        <v>-51392</v>
      </c>
      <c r="G33" s="30">
        <f t="shared" si="11"/>
        <v>-25775.2</v>
      </c>
      <c r="H33" s="30">
        <f t="shared" si="11"/>
        <v>-22871.2</v>
      </c>
      <c r="I33" s="30">
        <f t="shared" si="11"/>
        <v>-73066.4</v>
      </c>
      <c r="J33" s="30">
        <f t="shared" si="11"/>
        <v>-15395.6</v>
      </c>
      <c r="K33" s="30">
        <f t="shared" si="9"/>
        <v>-438543.6</v>
      </c>
      <c r="L33" s="28"/>
      <c r="M33"/>
      <c r="N33"/>
    </row>
    <row r="34" spans="1:14" ht="16.5" customHeight="1">
      <c r="A34" s="25" t="s">
        <v>20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19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18</v>
      </c>
      <c r="B36" s="30">
        <v>-48569.62</v>
      </c>
      <c r="C36" s="30">
        <v>-7128.2</v>
      </c>
      <c r="D36" s="30">
        <v>-16902.95</v>
      </c>
      <c r="E36" s="30">
        <v>-55730.6</v>
      </c>
      <c r="F36" s="26">
        <v>0</v>
      </c>
      <c r="G36" s="30">
        <v>-68245.31</v>
      </c>
      <c r="H36" s="30">
        <v>-13769.97</v>
      </c>
      <c r="I36" s="30">
        <v>-21488.87</v>
      </c>
      <c r="J36" s="30">
        <v>-6629.4</v>
      </c>
      <c r="K36" s="30">
        <f t="shared" si="9"/>
        <v>-238464.91999999998</v>
      </c>
      <c r="L36"/>
      <c r="M36"/>
      <c r="N36"/>
    </row>
    <row r="37" spans="1:14" s="23" customFormat="1" ht="16.5" customHeight="1">
      <c r="A37" s="18" t="s">
        <v>17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64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80</v>
      </c>
      <c r="B49" s="17">
        <v>9693.6</v>
      </c>
      <c r="C49" s="17">
        <v>11469.28</v>
      </c>
      <c r="D49" s="17">
        <v>115641</v>
      </c>
      <c r="E49" s="17">
        <v>2632.43</v>
      </c>
      <c r="F49" s="17">
        <v>3925</v>
      </c>
      <c r="G49" s="17">
        <v>20168.24</v>
      </c>
      <c r="H49" s="17">
        <v>11695.64</v>
      </c>
      <c r="I49" s="17">
        <v>9432.5</v>
      </c>
      <c r="J49" s="17">
        <v>4696.19</v>
      </c>
      <c r="K49" s="30">
        <f t="shared" si="13"/>
        <v>189353.88</v>
      </c>
      <c r="L49"/>
      <c r="M49"/>
      <c r="N49"/>
    </row>
    <row r="50" spans="1:14" ht="16.5" customHeight="1">
      <c r="A50" s="18" t="s">
        <v>71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73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1653417.4799999997</v>
      </c>
      <c r="C54" s="27">
        <f t="shared" si="15"/>
        <v>1600104.3800000001</v>
      </c>
      <c r="D54" s="27">
        <f t="shared" si="15"/>
        <v>2085641.3900000001</v>
      </c>
      <c r="E54" s="27">
        <f t="shared" si="15"/>
        <v>1185963.94</v>
      </c>
      <c r="F54" s="27">
        <f t="shared" si="15"/>
        <v>1219866.8499999999</v>
      </c>
      <c r="G54" s="27">
        <f t="shared" si="15"/>
        <v>1309908.1900000002</v>
      </c>
      <c r="H54" s="27">
        <f t="shared" si="15"/>
        <v>1246450.3499999999</v>
      </c>
      <c r="I54" s="27">
        <f t="shared" si="15"/>
        <v>1690987.5199999998</v>
      </c>
      <c r="J54" s="27">
        <f t="shared" si="15"/>
        <v>593685.89</v>
      </c>
      <c r="K54" s="20">
        <f>SUM(B54:J54)</f>
        <v>12586025.989999998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1653417.48</v>
      </c>
      <c r="C60" s="10">
        <f t="shared" si="17"/>
        <v>1600104.3854993768</v>
      </c>
      <c r="D60" s="10">
        <f t="shared" si="17"/>
        <v>2085641.3827537494</v>
      </c>
      <c r="E60" s="10">
        <f t="shared" si="17"/>
        <v>1185963.936517593</v>
      </c>
      <c r="F60" s="10">
        <f t="shared" si="17"/>
        <v>1219866.840211596</v>
      </c>
      <c r="G60" s="10">
        <f t="shared" si="17"/>
        <v>1309908.184518248</v>
      </c>
      <c r="H60" s="10">
        <f t="shared" si="17"/>
        <v>1246450.3468675178</v>
      </c>
      <c r="I60" s="10">
        <f>SUM(I61:I73)</f>
        <v>1690987.52</v>
      </c>
      <c r="J60" s="10">
        <f t="shared" si="17"/>
        <v>593685.8842612025</v>
      </c>
      <c r="K60" s="5">
        <f>SUM(K61:K73)</f>
        <v>12586025.960629283</v>
      </c>
      <c r="L60" s="9"/>
    </row>
    <row r="61" spans="1:12" ht="16.5" customHeight="1">
      <c r="A61" s="7" t="s">
        <v>55</v>
      </c>
      <c r="B61" s="8">
        <v>1445436.95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1445436.95</v>
      </c>
      <c r="L61"/>
    </row>
    <row r="62" spans="1:12" ht="16.5" customHeight="1">
      <c r="A62" s="7" t="s">
        <v>56</v>
      </c>
      <c r="B62" s="8">
        <v>207980.53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207980.53</v>
      </c>
      <c r="L62"/>
    </row>
    <row r="63" spans="1:12" ht="16.5" customHeight="1">
      <c r="A63" s="7" t="s">
        <v>4</v>
      </c>
      <c r="B63" s="6">
        <v>0</v>
      </c>
      <c r="C63" s="8">
        <v>1600104.3854993768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1600104.3854993768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2085641.3827537494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2085641.3827537494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1185963.936517593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1185963.936517593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1219866.840211596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1219866.840211596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1309908.184518248</v>
      </c>
      <c r="H67" s="6">
        <v>0</v>
      </c>
      <c r="I67" s="6">
        <v>0</v>
      </c>
      <c r="J67" s="6">
        <v>0</v>
      </c>
      <c r="K67" s="5">
        <f t="shared" si="18"/>
        <v>1309908.184518248</v>
      </c>
    </row>
    <row r="68" spans="1:11" ht="16.5" customHeight="1">
      <c r="A68" s="7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1246450.3468675178</v>
      </c>
      <c r="I68" s="6">
        <v>0</v>
      </c>
      <c r="J68" s="6">
        <v>0</v>
      </c>
      <c r="K68" s="5">
        <f t="shared" si="18"/>
        <v>1246450.3468675178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627603.2400000001</v>
      </c>
      <c r="J70" s="6">
        <v>0</v>
      </c>
      <c r="K70" s="5">
        <f t="shared" si="18"/>
        <v>627603.2400000001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1063384.28</v>
      </c>
      <c r="J71" s="6">
        <v>0</v>
      </c>
      <c r="K71" s="5">
        <f t="shared" si="18"/>
        <v>1063384.28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593685.8842612025</v>
      </c>
      <c r="K72" s="5">
        <f t="shared" si="18"/>
        <v>593685.8842612025</v>
      </c>
    </row>
    <row r="73" spans="1:11" ht="18" customHeight="1">
      <c r="A73" s="4" t="s">
        <v>63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74</v>
      </c>
      <c r="B74"/>
      <c r="C74"/>
      <c r="D74"/>
      <c r="E74"/>
      <c r="F74"/>
      <c r="G74"/>
      <c r="H74"/>
      <c r="I74"/>
      <c r="J74"/>
    </row>
    <row r="75" ht="18" customHeight="1">
      <c r="A75" s="57" t="s">
        <v>81</v>
      </c>
    </row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2023-06-27T18:03:33Z</dcterms:modified>
  <cp:category/>
  <cp:version/>
  <cp:contentType/>
  <cp:contentStatus/>
</cp:coreProperties>
</file>