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<sst xmlns="http://schemas.openxmlformats.org/spreadsheetml/2006/main" count="82" uniqueCount="81">
  <si>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</si>
  <si>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</si>
  <si>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</si>
  <si>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</si>
  <si>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</si>
  <si>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</si>
  <si>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</si>
  <si>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</si>
  <si>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</si>
  <si>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</si>
  <si>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</si>
  <si>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</si>
  <si>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</si>
  <si>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</si>
  <si>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</si>
  <si>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</si>
  <si>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</si>
  <si>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</si>
  <si>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</si>
  <si>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</si>
  <si>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</si>
  <si>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</si>
  <si>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</si>
  <si>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</si>
  <si>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</si>
  <si>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</si>
  <si>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</si>
  <si>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</si>
  <si>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</si>
  <si>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</si>
  <si>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</si>
  <si>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</si>
  <si>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</si>
  <si>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</si>
  <si>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</si>
  <si>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</si>
  <si>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</si>
  <si>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</si>
  <si>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</si>
  <si>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</si>
  <si>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</si>
  <si>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</si>
  <si>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</si>
  <si>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</si>
  <si>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</si>
  <si>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</si>
  <si>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</si>
  <si>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</si>
  <si>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</si>
  <si>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</si>
  <si>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</si>
  <si>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</si>
  <si>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</si>
  <si>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</si>
  <si>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</si>
  <si>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</si>
  <si>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</si>
  <si>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</si>
  <si>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</si>
  <si>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</si>
  <si>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</si>
  <si>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</si>
  <si>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</si>
  <si>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</si>
  <si>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</si>
  <si>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</si>
  <si>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</si>
  <si>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</si>
  <si>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</si>
  <si>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</si>
  <si>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</si>
  <si>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</si>
  <si>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</si>
  <si>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</si>
  <si>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</si>
  <si>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</si>
  <si>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</si>
  <si>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</si>
  <si>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</si>
  <si>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</si>
  <si>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20/06/23 - VENCIMENTO 27/06/23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</si>
</sst>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338180</v>
      </c>
      <c r="C7" s="46">
        <f aca="true" t="shared" si="0" ref="C7:J7">+C8+C11</f>
        <v>276884</v>
      </c>
      <c r="D7" s="46">
        <f t="shared" si="0"/>
        <v>331185</v>
      </c>
      <c r="E7" s="46">
        <f t="shared" si="0"/>
        <v>186876</v>
      </c>
      <c r="F7" s="46">
        <f t="shared" si="0"/>
        <v>235527</v>
      </c>
      <c r="G7" s="46">
        <f t="shared" si="0"/>
        <v>226961</v>
      </c>
      <c r="H7" s="46">
        <f t="shared" si="0"/>
        <v>262130</v>
      </c>
      <c r="I7" s="46">
        <f t="shared" si="0"/>
        <v>370902</v>
      </c>
      <c r="J7" s="46">
        <f t="shared" si="0"/>
        <v>122164</v>
      </c>
      <c r="K7" s="38">
        <f aca="true" t="shared" si="1" ref="K7:K13">SUM(B7:J7)</f>
        <v>2350809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15981</v>
      </c>
      <c r="C8" s="44">
        <f t="shared" si="2"/>
        <v>16247</v>
      </c>
      <c r="D8" s="44">
        <f t="shared" si="2"/>
        <v>14828</v>
      </c>
      <c r="E8" s="44">
        <f t="shared" si="2"/>
        <v>10397</v>
      </c>
      <c r="F8" s="44">
        <f t="shared" si="2"/>
        <v>11385</v>
      </c>
      <c r="G8" s="44">
        <f t="shared" si="2"/>
        <v>5656</v>
      </c>
      <c r="H8" s="44">
        <f t="shared" si="2"/>
        <v>5117</v>
      </c>
      <c r="I8" s="44">
        <f t="shared" si="2"/>
        <v>16507</v>
      </c>
      <c r="J8" s="44">
        <f t="shared" si="2"/>
        <v>3475</v>
      </c>
      <c r="K8" s="38">
        <f t="shared" si="1"/>
        <v>99593</v>
      </c>
      <c r="L8"/>
      <c r="M8"/>
      <c r="N8"/>
    </row>
    <row r="9" spans="1:14" ht="16.5" customHeight="1">
      <c r="A9" s="22" t="s">
        <v>32</v>
      </c>
      <c r="B9" s="44">
        <v>15913</v>
      </c>
      <c r="C9" s="44">
        <v>16246</v>
      </c>
      <c r="D9" s="44">
        <v>14821</v>
      </c>
      <c r="E9" s="44">
        <v>10223</v>
      </c>
      <c r="F9" s="44">
        <v>11375</v>
      </c>
      <c r="G9" s="44">
        <v>5656</v>
      </c>
      <c r="H9" s="44">
        <v>5117</v>
      </c>
      <c r="I9" s="44">
        <v>16464</v>
      </c>
      <c r="J9" s="44">
        <v>3475</v>
      </c>
      <c r="K9" s="38">
        <f t="shared" si="1"/>
        <v>99290</v>
      </c>
      <c r="L9"/>
      <c r="M9"/>
      <c r="N9"/>
    </row>
    <row r="10" spans="1:14" ht="16.5" customHeight="1">
      <c r="A10" s="22" t="s">
        <v>31</v>
      </c>
      <c r="B10" s="44">
        <v>68</v>
      </c>
      <c r="C10" s="44">
        <v>1</v>
      </c>
      <c r="D10" s="44">
        <v>7</v>
      </c>
      <c r="E10" s="44">
        <v>174</v>
      </c>
      <c r="F10" s="44">
        <v>10</v>
      </c>
      <c r="G10" s="44">
        <v>0</v>
      </c>
      <c r="H10" s="44">
        <v>0</v>
      </c>
      <c r="I10" s="44">
        <v>43</v>
      </c>
      <c r="J10" s="44">
        <v>0</v>
      </c>
      <c r="K10" s="38">
        <f t="shared" si="1"/>
        <v>303</v>
      </c>
      <c r="L10"/>
      <c r="M10"/>
      <c r="N10"/>
    </row>
    <row r="11" spans="1:14" ht="16.5" customHeight="1">
      <c r="A11" s="43" t="s">
        <v>67</v>
      </c>
      <c r="B11" s="42">
        <v>322199</v>
      </c>
      <c r="C11" s="42">
        <v>260637</v>
      </c>
      <c r="D11" s="42">
        <v>316357</v>
      </c>
      <c r="E11" s="42">
        <v>176479</v>
      </c>
      <c r="F11" s="42">
        <v>224142</v>
      </c>
      <c r="G11" s="42">
        <v>221305</v>
      </c>
      <c r="H11" s="42">
        <v>257013</v>
      </c>
      <c r="I11" s="42">
        <v>354395</v>
      </c>
      <c r="J11" s="42">
        <v>118689</v>
      </c>
      <c r="K11" s="38">
        <f t="shared" si="1"/>
        <v>2251216</v>
      </c>
      <c r="L11" s="59"/>
      <c r="M11" s="59"/>
      <c r="N11" s="59"/>
    </row>
    <row r="12" spans="1:14" ht="16.5" customHeight="1">
      <c r="A12" s="22" t="s">
        <v>79</v>
      </c>
      <c r="B12" s="42">
        <v>21237</v>
      </c>
      <c r="C12" s="42">
        <v>19442</v>
      </c>
      <c r="D12" s="42">
        <v>23992</v>
      </c>
      <c r="E12" s="42">
        <v>16118</v>
      </c>
      <c r="F12" s="42">
        <v>13256</v>
      </c>
      <c r="G12" s="42">
        <v>11861</v>
      </c>
      <c r="H12" s="42">
        <v>12285</v>
      </c>
      <c r="I12" s="42">
        <v>18850</v>
      </c>
      <c r="J12" s="42">
        <v>5105</v>
      </c>
      <c r="K12" s="38">
        <f t="shared" si="1"/>
        <v>142146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300962</v>
      </c>
      <c r="C13" s="42">
        <f>+C11-C12</f>
        <v>241195</v>
      </c>
      <c r="D13" s="42">
        <f>+D11-D12</f>
        <v>292365</v>
      </c>
      <c r="E13" s="42">
        <f aca="true" t="shared" si="3" ref="E13:J13">+E11-E12</f>
        <v>160361</v>
      </c>
      <c r="F13" s="42">
        <f t="shared" si="3"/>
        <v>210886</v>
      </c>
      <c r="G13" s="42">
        <f t="shared" si="3"/>
        <v>209444</v>
      </c>
      <c r="H13" s="42">
        <f t="shared" si="3"/>
        <v>244728</v>
      </c>
      <c r="I13" s="42">
        <f t="shared" si="3"/>
        <v>335545</v>
      </c>
      <c r="J13" s="42">
        <f t="shared" si="3"/>
        <v>113584</v>
      </c>
      <c r="K13" s="38">
        <f t="shared" si="1"/>
        <v>2109070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1.129118335425832</v>
      </c>
      <c r="C18" s="39">
        <v>1.188889020947853</v>
      </c>
      <c r="D18" s="39">
        <v>1.116793649158886</v>
      </c>
      <c r="E18" s="39">
        <v>1.402398262066929</v>
      </c>
      <c r="F18" s="39">
        <v>1.045737586678001</v>
      </c>
      <c r="G18" s="39">
        <v>1.171090425443877</v>
      </c>
      <c r="H18" s="39">
        <v>1.167401081987861</v>
      </c>
      <c r="I18" s="39">
        <v>1.12920057337823</v>
      </c>
      <c r="J18" s="39">
        <v>1.0683873053159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1760004.4500000002</v>
      </c>
      <c r="C20" s="36">
        <f aca="true" t="shared" si="4" ref="C20:J20">SUM(C21:C28)</f>
        <v>1664362.95</v>
      </c>
      <c r="D20" s="36">
        <f t="shared" si="4"/>
        <v>2069844.97</v>
      </c>
      <c r="E20" s="36">
        <f t="shared" si="4"/>
        <v>1281740.44</v>
      </c>
      <c r="F20" s="36">
        <f t="shared" si="4"/>
        <v>1267576.9600000002</v>
      </c>
      <c r="G20" s="36">
        <f t="shared" si="4"/>
        <v>1381662.75</v>
      </c>
      <c r="H20" s="36">
        <f t="shared" si="4"/>
        <v>1272009.21</v>
      </c>
      <c r="I20" s="36">
        <f t="shared" si="4"/>
        <v>1771876.9199999997</v>
      </c>
      <c r="J20" s="36">
        <f t="shared" si="4"/>
        <v>619207.58</v>
      </c>
      <c r="K20" s="36">
        <f aca="true" t="shared" si="5" ref="K20:K28">SUM(B20:J20)</f>
        <v>13088286.23</v>
      </c>
      <c r="L20"/>
      <c r="M20"/>
      <c r="N20"/>
    </row>
    <row r="21" spans="1:14" ht="16.5" customHeight="1">
      <c r="A21" s="35" t="s">
        <v>28</v>
      </c>
      <c r="B21" s="58">
        <f>ROUND((B15+B16)*B7,2)</f>
        <v>1498441.76</v>
      </c>
      <c r="C21" s="58">
        <f>ROUND((C15+C16)*C7,2)</f>
        <v>1347788.25</v>
      </c>
      <c r="D21" s="58">
        <f aca="true" t="shared" si="6" ref="D21:J21">ROUND((D15+D16)*D7,2)</f>
        <v>1787140.5</v>
      </c>
      <c r="E21" s="58">
        <f t="shared" si="6"/>
        <v>876747.44</v>
      </c>
      <c r="F21" s="58">
        <f t="shared" si="6"/>
        <v>1169368</v>
      </c>
      <c r="G21" s="58">
        <f t="shared" si="6"/>
        <v>1138254.81</v>
      </c>
      <c r="H21" s="58">
        <f t="shared" si="6"/>
        <v>1046737.52</v>
      </c>
      <c r="I21" s="58">
        <f t="shared" si="6"/>
        <v>1496107.4</v>
      </c>
      <c r="J21" s="58">
        <f t="shared" si="6"/>
        <v>557580.93</v>
      </c>
      <c r="K21" s="30">
        <f t="shared" si="5"/>
        <v>10918166.61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193476.31</v>
      </c>
      <c r="C22" s="30">
        <f t="shared" si="7"/>
        <v>254582.4</v>
      </c>
      <c r="D22" s="30">
        <f t="shared" si="7"/>
        <v>208726.66</v>
      </c>
      <c r="E22" s="30">
        <f t="shared" si="7"/>
        <v>352801.65</v>
      </c>
      <c r="F22" s="30">
        <f t="shared" si="7"/>
        <v>53484.07</v>
      </c>
      <c r="G22" s="30">
        <f t="shared" si="7"/>
        <v>194744.5</v>
      </c>
      <c r="H22" s="30">
        <f t="shared" si="7"/>
        <v>175224.99</v>
      </c>
      <c r="I22" s="30">
        <f t="shared" si="7"/>
        <v>193297.93</v>
      </c>
      <c r="J22" s="30">
        <f t="shared" si="7"/>
        <v>38131.46</v>
      </c>
      <c r="K22" s="30">
        <f t="shared" si="5"/>
        <v>1664469.97</v>
      </c>
      <c r="L22"/>
      <c r="M22"/>
      <c r="N22"/>
    </row>
    <row r="23" spans="1:14" ht="16.5" customHeight="1">
      <c r="A23" s="18" t="s">
        <v>26</v>
      </c>
      <c r="B23" s="30">
        <v>63695.62</v>
      </c>
      <c r="C23" s="30">
        <v>56003.04</v>
      </c>
      <c r="D23" s="30">
        <v>65664.27</v>
      </c>
      <c r="E23" s="30">
        <v>46847.27</v>
      </c>
      <c r="F23" s="30">
        <v>41125.97</v>
      </c>
      <c r="G23" s="30">
        <v>44889.72</v>
      </c>
      <c r="H23" s="30">
        <v>44567.71</v>
      </c>
      <c r="I23" s="30">
        <v>76236.28</v>
      </c>
      <c r="J23" s="30">
        <v>20787.82</v>
      </c>
      <c r="K23" s="30">
        <f t="shared" si="5"/>
        <v>459817.7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1364.87</v>
      </c>
      <c r="C26" s="30">
        <v>1289.49</v>
      </c>
      <c r="D26" s="30">
        <v>1604.46</v>
      </c>
      <c r="E26" s="30">
        <v>993.37</v>
      </c>
      <c r="F26" s="30">
        <v>982.6</v>
      </c>
      <c r="G26" s="30">
        <v>1071.44</v>
      </c>
      <c r="H26" s="30">
        <v>985.29</v>
      </c>
      <c r="I26" s="30">
        <v>1372.95</v>
      </c>
      <c r="J26" s="30">
        <v>479.19</v>
      </c>
      <c r="K26" s="30">
        <f t="shared" si="5"/>
        <v>10143.660000000002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887.4</v>
      </c>
      <c r="C28" s="30">
        <v>825.76</v>
      </c>
      <c r="D28" s="30">
        <v>993.3</v>
      </c>
      <c r="E28" s="30">
        <v>570.37</v>
      </c>
      <c r="F28" s="30">
        <v>595.39</v>
      </c>
      <c r="G28" s="30">
        <v>676.95</v>
      </c>
      <c r="H28" s="30">
        <v>683.81</v>
      </c>
      <c r="I28" s="30">
        <v>983.95</v>
      </c>
      <c r="J28" s="30">
        <v>324.18</v>
      </c>
      <c r="K28" s="30">
        <f t="shared" si="5"/>
        <v>6541.11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-178118.59999999998</v>
      </c>
      <c r="C31" s="30">
        <f t="shared" si="8"/>
        <v>-77002.04999999999</v>
      </c>
      <c r="D31" s="30">
        <f t="shared" si="8"/>
        <v>1411752.0700000003</v>
      </c>
      <c r="E31" s="30">
        <f t="shared" si="8"/>
        <v>-140853.8</v>
      </c>
      <c r="F31" s="30">
        <f t="shared" si="8"/>
        <v>-50050</v>
      </c>
      <c r="G31" s="30">
        <f t="shared" si="8"/>
        <v>-165421.57</v>
      </c>
      <c r="H31" s="30">
        <f t="shared" si="8"/>
        <v>1024816</v>
      </c>
      <c r="I31" s="30">
        <f t="shared" si="8"/>
        <v>-109378.82</v>
      </c>
      <c r="J31" s="30">
        <f t="shared" si="8"/>
        <v>-33380.850000000006</v>
      </c>
      <c r="K31" s="30">
        <f aca="true" t="shared" si="9" ref="K31:K39">SUM(B31:J31)</f>
        <v>1682362.3800000001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-178118.59999999998</v>
      </c>
      <c r="C32" s="30">
        <f t="shared" si="10"/>
        <v>-77002.04999999999</v>
      </c>
      <c r="D32" s="30">
        <f t="shared" si="10"/>
        <v>-95119.4</v>
      </c>
      <c r="E32" s="30">
        <f t="shared" si="10"/>
        <v>-140853.8</v>
      </c>
      <c r="F32" s="30">
        <f t="shared" si="10"/>
        <v>-50050</v>
      </c>
      <c r="G32" s="30">
        <f t="shared" si="10"/>
        <v>-165421.57</v>
      </c>
      <c r="H32" s="30">
        <f t="shared" si="10"/>
        <v>-46184</v>
      </c>
      <c r="I32" s="30">
        <f t="shared" si="10"/>
        <v>-109378.82</v>
      </c>
      <c r="J32" s="30">
        <f t="shared" si="10"/>
        <v>-26685.260000000002</v>
      </c>
      <c r="K32" s="30">
        <f t="shared" si="9"/>
        <v>-888813.5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-70017.2</v>
      </c>
      <c r="C33" s="30">
        <f t="shared" si="11"/>
        <v>-71482.4</v>
      </c>
      <c r="D33" s="30">
        <f t="shared" si="11"/>
        <v>-65212.4</v>
      </c>
      <c r="E33" s="30">
        <f t="shared" si="11"/>
        <v>-44981.2</v>
      </c>
      <c r="F33" s="30">
        <f t="shared" si="11"/>
        <v>-50050</v>
      </c>
      <c r="G33" s="30">
        <f t="shared" si="11"/>
        <v>-24886.4</v>
      </c>
      <c r="H33" s="30">
        <f t="shared" si="11"/>
        <v>-22514.8</v>
      </c>
      <c r="I33" s="30">
        <f t="shared" si="11"/>
        <v>-72441.6</v>
      </c>
      <c r="J33" s="30">
        <f t="shared" si="11"/>
        <v>-15290</v>
      </c>
      <c r="K33" s="30">
        <f t="shared" si="9"/>
        <v>-436876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-108101.4</v>
      </c>
      <c r="C36" s="30">
        <v>-5519.65</v>
      </c>
      <c r="D36" s="30">
        <v>-29907</v>
      </c>
      <c r="E36" s="30">
        <v>-95872.6</v>
      </c>
      <c r="F36" s="26">
        <v>0</v>
      </c>
      <c r="G36" s="30">
        <v>-140535.17</v>
      </c>
      <c r="H36" s="30">
        <v>-23669.2</v>
      </c>
      <c r="I36" s="30">
        <v>-36937.22</v>
      </c>
      <c r="J36" s="30">
        <v>-11395.26</v>
      </c>
      <c r="K36" s="30">
        <f t="shared" si="9"/>
        <v>-451937.5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1506871.4700000002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1071000</v>
      </c>
      <c r="I37" s="27">
        <f t="shared" si="12"/>
        <v>0</v>
      </c>
      <c r="J37" s="27">
        <f t="shared" si="12"/>
        <v>-6695.59</v>
      </c>
      <c r="K37" s="30">
        <f t="shared" si="9"/>
        <v>2571175.8800000004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3231000</v>
      </c>
      <c r="E45" s="17">
        <v>0</v>
      </c>
      <c r="F45" s="17">
        <v>0</v>
      </c>
      <c r="G45" s="17">
        <v>0</v>
      </c>
      <c r="H45" s="17">
        <v>2169000</v>
      </c>
      <c r="I45" s="17">
        <v>0</v>
      </c>
      <c r="J45" s="17">
        <v>0</v>
      </c>
      <c r="K45" s="30">
        <f aca="true" t="shared" si="13" ref="K45:K52">SUM(B45:J45)</f>
        <v>5400000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1581885.85</v>
      </c>
      <c r="C54" s="27">
        <f t="shared" si="15"/>
        <v>1587360.9</v>
      </c>
      <c r="D54" s="27">
        <f t="shared" si="15"/>
        <v>3481597.04</v>
      </c>
      <c r="E54" s="27">
        <f t="shared" si="15"/>
        <v>1140886.64</v>
      </c>
      <c r="F54" s="27">
        <f t="shared" si="15"/>
        <v>1217526.9600000002</v>
      </c>
      <c r="G54" s="27">
        <f t="shared" si="15"/>
        <v>1216241.18</v>
      </c>
      <c r="H54" s="27">
        <f t="shared" si="15"/>
        <v>2296825.21</v>
      </c>
      <c r="I54" s="27">
        <f t="shared" si="15"/>
        <v>1662498.0999999996</v>
      </c>
      <c r="J54" s="27">
        <f t="shared" si="15"/>
        <v>585826.73</v>
      </c>
      <c r="K54" s="20">
        <f>SUM(B54:J54)</f>
        <v>14770648.610000001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1581885.84</v>
      </c>
      <c r="C60" s="10">
        <f t="shared" si="17"/>
        <v>1587360.9057871962</v>
      </c>
      <c r="D60" s="10">
        <f t="shared" si="17"/>
        <v>3481597.036723839</v>
      </c>
      <c r="E60" s="10">
        <f t="shared" si="17"/>
        <v>1140886.6358033142</v>
      </c>
      <c r="F60" s="10">
        <f t="shared" si="17"/>
        <v>1217526.9595206669</v>
      </c>
      <c r="G60" s="10">
        <f t="shared" si="17"/>
        <v>1216241.183867752</v>
      </c>
      <c r="H60" s="10">
        <f t="shared" si="17"/>
        <v>2296825.2133967197</v>
      </c>
      <c r="I60" s="10">
        <f>SUM(I61:I73)</f>
        <v>1662498.1</v>
      </c>
      <c r="J60" s="10">
        <f t="shared" si="17"/>
        <v>585826.724365552</v>
      </c>
      <c r="K60" s="5">
        <f>SUM(K61:K73)</f>
        <v>14770648.599465042</v>
      </c>
      <c r="L60" s="9"/>
    </row>
    <row r="61" spans="1:12" ht="16.5" customHeight="1">
      <c r="A61" s="7" t="s">
        <v>56</v>
      </c>
      <c r="B61" s="8">
        <v>1381777.28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1381777.28</v>
      </c>
      <c r="L61"/>
    </row>
    <row r="62" spans="1:12" ht="16.5" customHeight="1">
      <c r="A62" s="7" t="s">
        <v>57</v>
      </c>
      <c r="B62" s="8">
        <v>200108.56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200108.56</v>
      </c>
      <c r="L62"/>
    </row>
    <row r="63" spans="1:12" ht="16.5" customHeight="1">
      <c r="A63" s="7" t="s">
        <v>4</v>
      </c>
      <c r="B63" s="6">
        <v>0</v>
      </c>
      <c r="C63" s="8">
        <v>1587360.9057871962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1587360.9057871962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3481597.036723839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3481597.036723839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1140886.6358033142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1140886.6358033142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1217526.9595206669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1217526.9595206669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1216241.183867752</v>
      </c>
      <c r="H67" s="6">
        <v>0</v>
      </c>
      <c r="I67" s="6">
        <v>0</v>
      </c>
      <c r="J67" s="6">
        <v>0</v>
      </c>
      <c r="K67" s="5">
        <f t="shared" si="18"/>
        <v>1216241.183867752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2296825.2133967197</v>
      </c>
      <c r="I68" s="6">
        <v>0</v>
      </c>
      <c r="J68" s="6">
        <v>0</v>
      </c>
      <c r="K68" s="5">
        <f t="shared" si="18"/>
        <v>2296825.2133967197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624600.54</v>
      </c>
      <c r="J70" s="6">
        <v>0</v>
      </c>
      <c r="K70" s="5">
        <f t="shared" si="18"/>
        <v>624600.54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1037897.56</v>
      </c>
      <c r="J71" s="6">
        <v>0</v>
      </c>
      <c r="K71" s="5">
        <f t="shared" si="18"/>
        <v>1037897.56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585826.724365552</v>
      </c>
      <c r="K72" s="5">
        <f t="shared" si="18"/>
        <v>585826.724365552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2023-06-26T18:53:22Z</dcterms:modified>
  <cp:category/>
  <cp:version/>
  <cp:contentType/>
  <cp:contentStatus/>
</cp:coreProperties>
</file>