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<sst xmlns="http://schemas.openxmlformats.org/spreadsheetml/2006/main" count="82" uniqueCount="81">
  <si>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</si>
  <si>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</si>
  <si>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</si>
  <si>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</si>
  <si>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</si>
  <si>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</si>
  <si>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</si>
  <si>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</si>
  <si>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</si>
  <si>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</si>
  <si>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</si>
  <si>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</si>
  <si>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</si>
  <si>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</si>
  <si>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</si>
  <si>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</si>
  <si>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</si>
  <si>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</si>
  <si>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</si>
  <si>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</si>
  <si>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</si>
  <si>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</si>
  <si>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</si>
  <si>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</si>
  <si>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</si>
  <si>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</si>
  <si>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</si>
  <si>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</si>
  <si>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</si>
  <si>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</si>
  <si>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</si>
  <si>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</si>
  <si>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</si>
  <si>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</si>
  <si>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</si>
  <si>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</si>
  <si>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</si>
  <si>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</si>
  <si>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</si>
  <si>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</si>
  <si>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</si>
  <si>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</si>
  <si>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</si>
  <si>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</si>
  <si>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</si>
  <si>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</si>
  <si>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</si>
  <si>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</si>
  <si>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</si>
  <si>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</si>
  <si>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</si>
  <si>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</si>
  <si>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</si>
  <si>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</si>
  <si>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</si>
  <si>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</si>
  <si>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</si>
  <si>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</si>
  <si>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</si>
  <si>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</si>
  <si>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</si>
  <si>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</si>
  <si>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</si>
  <si>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</si>
  <si>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</si>
  <si>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</si>
  <si>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</si>
  <si>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</si>
  <si>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</si>
  <si>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</si>
  <si>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</si>
  <si>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</si>
  <si>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</si>
  <si>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</si>
  <si>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</si>
  <si>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</si>
  <si>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</si>
  <si>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</si>
  <si>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</si>
  <si>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</si>
  <si>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16/06/23 - VENCIMENTO 23/06/23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</si>
</sst>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326498</v>
      </c>
      <c r="C7" s="46">
        <f aca="true" t="shared" si="0" ref="C7:J7">+C8+C11</f>
        <v>265721</v>
      </c>
      <c r="D7" s="46">
        <f t="shared" si="0"/>
        <v>323202</v>
      </c>
      <c r="E7" s="46">
        <f t="shared" si="0"/>
        <v>177131</v>
      </c>
      <c r="F7" s="46">
        <f t="shared" si="0"/>
        <v>228995</v>
      </c>
      <c r="G7" s="46">
        <f t="shared" si="0"/>
        <v>220156</v>
      </c>
      <c r="H7" s="46">
        <f t="shared" si="0"/>
        <v>253806</v>
      </c>
      <c r="I7" s="46">
        <f t="shared" si="0"/>
        <v>361373</v>
      </c>
      <c r="J7" s="46">
        <f t="shared" si="0"/>
        <v>115198</v>
      </c>
      <c r="K7" s="38">
        <f aca="true" t="shared" si="1" ref="K7:K13">SUM(B7:J7)</f>
        <v>2272080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15475</v>
      </c>
      <c r="C8" s="44">
        <f t="shared" si="2"/>
        <v>15888</v>
      </c>
      <c r="D8" s="44">
        <f t="shared" si="2"/>
        <v>14544</v>
      </c>
      <c r="E8" s="44">
        <f t="shared" si="2"/>
        <v>10142</v>
      </c>
      <c r="F8" s="44">
        <f t="shared" si="2"/>
        <v>11270</v>
      </c>
      <c r="G8" s="44">
        <f t="shared" si="2"/>
        <v>5695</v>
      </c>
      <c r="H8" s="44">
        <f t="shared" si="2"/>
        <v>5185</v>
      </c>
      <c r="I8" s="44">
        <f t="shared" si="2"/>
        <v>16164</v>
      </c>
      <c r="J8" s="44">
        <f t="shared" si="2"/>
        <v>3214</v>
      </c>
      <c r="K8" s="38">
        <f t="shared" si="1"/>
        <v>97577</v>
      </c>
      <c r="L8"/>
      <c r="M8"/>
      <c r="N8"/>
    </row>
    <row r="9" spans="1:14" ht="16.5" customHeight="1">
      <c r="A9" s="22" t="s">
        <v>32</v>
      </c>
      <c r="B9" s="44">
        <v>15421</v>
      </c>
      <c r="C9" s="44">
        <v>15885</v>
      </c>
      <c r="D9" s="44">
        <v>14541</v>
      </c>
      <c r="E9" s="44">
        <v>9969</v>
      </c>
      <c r="F9" s="44">
        <v>11258</v>
      </c>
      <c r="G9" s="44">
        <v>5695</v>
      </c>
      <c r="H9" s="44">
        <v>5185</v>
      </c>
      <c r="I9" s="44">
        <v>16107</v>
      </c>
      <c r="J9" s="44">
        <v>3214</v>
      </c>
      <c r="K9" s="38">
        <f t="shared" si="1"/>
        <v>97275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3</v>
      </c>
      <c r="D10" s="44">
        <v>3</v>
      </c>
      <c r="E10" s="44">
        <v>173</v>
      </c>
      <c r="F10" s="44">
        <v>12</v>
      </c>
      <c r="G10" s="44">
        <v>0</v>
      </c>
      <c r="H10" s="44">
        <v>0</v>
      </c>
      <c r="I10" s="44">
        <v>57</v>
      </c>
      <c r="J10" s="44">
        <v>0</v>
      </c>
      <c r="K10" s="38">
        <f t="shared" si="1"/>
        <v>302</v>
      </c>
      <c r="L10"/>
      <c r="M10"/>
      <c r="N10"/>
    </row>
    <row r="11" spans="1:14" ht="16.5" customHeight="1">
      <c r="A11" s="43" t="s">
        <v>67</v>
      </c>
      <c r="B11" s="42">
        <v>311023</v>
      </c>
      <c r="C11" s="42">
        <v>249833</v>
      </c>
      <c r="D11" s="42">
        <v>308658</v>
      </c>
      <c r="E11" s="42">
        <v>166989</v>
      </c>
      <c r="F11" s="42">
        <v>217725</v>
      </c>
      <c r="G11" s="42">
        <v>214461</v>
      </c>
      <c r="H11" s="42">
        <v>248621</v>
      </c>
      <c r="I11" s="42">
        <v>345209</v>
      </c>
      <c r="J11" s="42">
        <v>111984</v>
      </c>
      <c r="K11" s="38">
        <f t="shared" si="1"/>
        <v>2174503</v>
      </c>
      <c r="L11" s="59"/>
      <c r="M11" s="59"/>
      <c r="N11" s="59"/>
    </row>
    <row r="12" spans="1:14" ht="16.5" customHeight="1">
      <c r="A12" s="22" t="s">
        <v>79</v>
      </c>
      <c r="B12" s="42">
        <v>20154</v>
      </c>
      <c r="C12" s="42">
        <v>17504</v>
      </c>
      <c r="D12" s="42">
        <v>22317</v>
      </c>
      <c r="E12" s="42">
        <v>14236</v>
      </c>
      <c r="F12" s="42">
        <v>12312</v>
      </c>
      <c r="G12" s="42">
        <v>10982</v>
      </c>
      <c r="H12" s="42">
        <v>11319</v>
      </c>
      <c r="I12" s="42">
        <v>16980</v>
      </c>
      <c r="J12" s="42">
        <v>4649</v>
      </c>
      <c r="K12" s="38">
        <f t="shared" si="1"/>
        <v>130453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290869</v>
      </c>
      <c r="C13" s="42">
        <f>+C11-C12</f>
        <v>232329</v>
      </c>
      <c r="D13" s="42">
        <f>+D11-D12</f>
        <v>286341</v>
      </c>
      <c r="E13" s="42">
        <f aca="true" t="shared" si="3" ref="E13:J13">+E11-E12</f>
        <v>152753</v>
      </c>
      <c r="F13" s="42">
        <f t="shared" si="3"/>
        <v>205413</v>
      </c>
      <c r="G13" s="42">
        <f t="shared" si="3"/>
        <v>203479</v>
      </c>
      <c r="H13" s="42">
        <f t="shared" si="3"/>
        <v>237302</v>
      </c>
      <c r="I13" s="42">
        <f t="shared" si="3"/>
        <v>328229</v>
      </c>
      <c r="J13" s="42">
        <f t="shared" si="3"/>
        <v>107335</v>
      </c>
      <c r="K13" s="38">
        <f t="shared" si="1"/>
        <v>2044050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1.164888095160908</v>
      </c>
      <c r="C18" s="39">
        <v>1.232963486895065</v>
      </c>
      <c r="D18" s="39">
        <v>1.144174338868018</v>
      </c>
      <c r="E18" s="39">
        <v>1.469358368080705</v>
      </c>
      <c r="F18" s="39">
        <v>1.075862746939481</v>
      </c>
      <c r="G18" s="39">
        <v>1.199520510551263</v>
      </c>
      <c r="H18" s="39">
        <v>1.192486107586829</v>
      </c>
      <c r="I18" s="39">
        <v>1.153445142935698</v>
      </c>
      <c r="J18" s="39">
        <v>1.132899641198001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1753342.5100000002</v>
      </c>
      <c r="C20" s="36">
        <f aca="true" t="shared" si="4" ref="C20:J20">SUM(C21:C28)</f>
        <v>1657745.4400000002</v>
      </c>
      <c r="D20" s="36">
        <f t="shared" si="4"/>
        <v>2069370.87</v>
      </c>
      <c r="E20" s="36">
        <f t="shared" si="4"/>
        <v>1273418.1999999997</v>
      </c>
      <c r="F20" s="36">
        <f t="shared" si="4"/>
        <v>1268468.8900000001</v>
      </c>
      <c r="G20" s="36">
        <f t="shared" si="4"/>
        <v>1373152.49</v>
      </c>
      <c r="H20" s="36">
        <f t="shared" si="4"/>
        <v>1257834.5299999998</v>
      </c>
      <c r="I20" s="36">
        <f t="shared" si="4"/>
        <v>1763534.5099999998</v>
      </c>
      <c r="J20" s="36">
        <f t="shared" si="4"/>
        <v>619654.78</v>
      </c>
      <c r="K20" s="36">
        <f aca="true" t="shared" si="5" ref="K20:K28">SUM(B20:J20)</f>
        <v>13036522.219999999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1446679.99</v>
      </c>
      <c r="C21" s="58">
        <f>ROUND((C15+C16)*C7,2)</f>
        <v>1293450.11</v>
      </c>
      <c r="D21" s="58">
        <f aca="true" t="shared" si="6" ref="D21:J21">ROUND((D15+D16)*D7,2)</f>
        <v>1744062.63</v>
      </c>
      <c r="E21" s="58">
        <f t="shared" si="6"/>
        <v>831027.8</v>
      </c>
      <c r="F21" s="58">
        <f t="shared" si="6"/>
        <v>1136937.28</v>
      </c>
      <c r="G21" s="58">
        <f t="shared" si="6"/>
        <v>1104126.37</v>
      </c>
      <c r="H21" s="58">
        <f t="shared" si="6"/>
        <v>1013498.12</v>
      </c>
      <c r="I21" s="58">
        <f t="shared" si="6"/>
        <v>1457670.27</v>
      </c>
      <c r="J21" s="58">
        <f t="shared" si="6"/>
        <v>525786.71</v>
      </c>
      <c r="K21" s="30">
        <f t="shared" si="5"/>
        <v>10553239.280000001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238540.31</v>
      </c>
      <c r="C22" s="30">
        <f t="shared" si="7"/>
        <v>301326.65</v>
      </c>
      <c r="D22" s="30">
        <f t="shared" si="7"/>
        <v>251449.08</v>
      </c>
      <c r="E22" s="30">
        <f t="shared" si="7"/>
        <v>390049.85</v>
      </c>
      <c r="F22" s="30">
        <f t="shared" si="7"/>
        <v>86251.19</v>
      </c>
      <c r="G22" s="30">
        <f t="shared" si="7"/>
        <v>220295.86</v>
      </c>
      <c r="H22" s="30">
        <f t="shared" si="7"/>
        <v>195084.31</v>
      </c>
      <c r="I22" s="30">
        <f t="shared" si="7"/>
        <v>223672.42</v>
      </c>
      <c r="J22" s="30">
        <f t="shared" si="7"/>
        <v>69876.87</v>
      </c>
      <c r="K22" s="30">
        <f t="shared" si="5"/>
        <v>1976546.54</v>
      </c>
      <c r="L22"/>
      <c r="M22"/>
      <c r="N22"/>
    </row>
    <row r="23" spans="1:14" ht="16.5" customHeight="1">
      <c r="A23" s="18" t="s">
        <v>26</v>
      </c>
      <c r="B23" s="30">
        <v>63731.28</v>
      </c>
      <c r="C23" s="30">
        <v>56979.42</v>
      </c>
      <c r="D23" s="30">
        <v>65540.23</v>
      </c>
      <c r="E23" s="30">
        <v>46999.37</v>
      </c>
      <c r="F23" s="30">
        <v>41676.12</v>
      </c>
      <c r="G23" s="30">
        <v>44959.24</v>
      </c>
      <c r="H23" s="30">
        <v>43778.49</v>
      </c>
      <c r="I23" s="30">
        <v>75956.51</v>
      </c>
      <c r="J23" s="30">
        <v>21281.14</v>
      </c>
      <c r="K23" s="30">
        <f t="shared" si="5"/>
        <v>460901.8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1289.49</v>
      </c>
      <c r="D26" s="30">
        <v>1609.85</v>
      </c>
      <c r="E26" s="30">
        <v>990.67</v>
      </c>
      <c r="F26" s="30">
        <v>987.98</v>
      </c>
      <c r="G26" s="30">
        <v>1068.74</v>
      </c>
      <c r="H26" s="30">
        <v>979.91</v>
      </c>
      <c r="I26" s="30">
        <v>1372.95</v>
      </c>
      <c r="J26" s="30">
        <v>481.88</v>
      </c>
      <c r="K26" s="30">
        <f t="shared" si="5"/>
        <v>10146.339999999998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887.57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6541.080000000001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-113014.60999999999</v>
      </c>
      <c r="C31" s="30">
        <f t="shared" si="8"/>
        <v>-77873.7</v>
      </c>
      <c r="D31" s="30">
        <f t="shared" si="8"/>
        <v>-111655.93000000002</v>
      </c>
      <c r="E31" s="30">
        <f t="shared" si="8"/>
        <v>-96101.35</v>
      </c>
      <c r="F31" s="30">
        <f t="shared" si="8"/>
        <v>-61035.46</v>
      </c>
      <c r="G31" s="30">
        <f t="shared" si="8"/>
        <v>-102844.55</v>
      </c>
      <c r="H31" s="30">
        <f t="shared" si="8"/>
        <v>-35196.53</v>
      </c>
      <c r="I31" s="30">
        <f t="shared" si="8"/>
        <v>-101617.88</v>
      </c>
      <c r="J31" s="30">
        <f t="shared" si="8"/>
        <v>-27011.32</v>
      </c>
      <c r="K31" s="30">
        <f aca="true" t="shared" si="9" ref="K31:K39">SUM(B31:J31)</f>
        <v>-726351.33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-111112.79999999999</v>
      </c>
      <c r="C32" s="30">
        <f t="shared" si="10"/>
        <v>-76091.7</v>
      </c>
      <c r="D32" s="30">
        <f t="shared" si="10"/>
        <v>-80409.4</v>
      </c>
      <c r="E32" s="30">
        <f t="shared" si="10"/>
        <v>-96101.35</v>
      </c>
      <c r="F32" s="30">
        <f t="shared" si="10"/>
        <v>-49535.2</v>
      </c>
      <c r="G32" s="30">
        <f t="shared" si="10"/>
        <v>-84826.55</v>
      </c>
      <c r="H32" s="30">
        <f t="shared" si="10"/>
        <v>-34404.53</v>
      </c>
      <c r="I32" s="30">
        <f t="shared" si="10"/>
        <v>-88958.54000000001</v>
      </c>
      <c r="J32" s="30">
        <f t="shared" si="10"/>
        <v>-19721.73</v>
      </c>
      <c r="K32" s="30">
        <f t="shared" si="9"/>
        <v>-641161.8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-67852.4</v>
      </c>
      <c r="C33" s="30">
        <f t="shared" si="11"/>
        <v>-69894</v>
      </c>
      <c r="D33" s="30">
        <f t="shared" si="11"/>
        <v>-63980.4</v>
      </c>
      <c r="E33" s="30">
        <f t="shared" si="11"/>
        <v>-43863.6</v>
      </c>
      <c r="F33" s="30">
        <f t="shared" si="11"/>
        <v>-49535.2</v>
      </c>
      <c r="G33" s="30">
        <f t="shared" si="11"/>
        <v>-25058</v>
      </c>
      <c r="H33" s="30">
        <f t="shared" si="11"/>
        <v>-22814</v>
      </c>
      <c r="I33" s="30">
        <f t="shared" si="11"/>
        <v>-70870.8</v>
      </c>
      <c r="J33" s="30">
        <f t="shared" si="11"/>
        <v>-14141.6</v>
      </c>
      <c r="K33" s="30">
        <f t="shared" si="9"/>
        <v>-428009.99999999994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-43260.4</v>
      </c>
      <c r="C36" s="30">
        <v>-6197.7</v>
      </c>
      <c r="D36" s="30">
        <v>-16429</v>
      </c>
      <c r="E36" s="30">
        <v>-52237.75</v>
      </c>
      <c r="F36" s="26">
        <v>0</v>
      </c>
      <c r="G36" s="30">
        <v>-59768.55</v>
      </c>
      <c r="H36" s="30">
        <v>-11590.53</v>
      </c>
      <c r="I36" s="30">
        <v>-18087.74</v>
      </c>
      <c r="J36" s="30">
        <v>-5580.13</v>
      </c>
      <c r="K36" s="30">
        <f t="shared" si="9"/>
        <v>-213151.80000000002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-1901.81</v>
      </c>
      <c r="C37" s="27">
        <f t="shared" si="12"/>
        <v>-1782</v>
      </c>
      <c r="D37" s="27">
        <f t="shared" si="12"/>
        <v>-31246.530000000028</v>
      </c>
      <c r="E37" s="27">
        <f t="shared" si="12"/>
        <v>0</v>
      </c>
      <c r="F37" s="27">
        <f t="shared" si="12"/>
        <v>-11500.26</v>
      </c>
      <c r="G37" s="27">
        <f t="shared" si="12"/>
        <v>-18018</v>
      </c>
      <c r="H37" s="27">
        <f t="shared" si="12"/>
        <v>-792</v>
      </c>
      <c r="I37" s="27">
        <f t="shared" si="12"/>
        <v>-12659.34</v>
      </c>
      <c r="J37" s="27">
        <f t="shared" si="12"/>
        <v>-7289.59</v>
      </c>
      <c r="K37" s="30">
        <f t="shared" si="9"/>
        <v>-85189.53000000003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-1901.81</v>
      </c>
      <c r="C39" s="27">
        <v>-1782</v>
      </c>
      <c r="D39" s="27">
        <v>-8118</v>
      </c>
      <c r="E39" s="27">
        <v>0</v>
      </c>
      <c r="F39" s="27">
        <v>-11500.26</v>
      </c>
      <c r="G39" s="27">
        <v>-18018</v>
      </c>
      <c r="H39" s="27">
        <v>-792</v>
      </c>
      <c r="I39" s="27">
        <v>-12659.34</v>
      </c>
      <c r="J39" s="27">
        <v>-594</v>
      </c>
      <c r="K39" s="30">
        <f t="shared" si="9"/>
        <v>-55365.41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1640327.9000000004</v>
      </c>
      <c r="C54" s="27">
        <f t="shared" si="15"/>
        <v>1579871.7400000002</v>
      </c>
      <c r="D54" s="27">
        <f t="shared" si="15"/>
        <v>1957714.9400000002</v>
      </c>
      <c r="E54" s="27">
        <f t="shared" si="15"/>
        <v>1177316.8499999996</v>
      </c>
      <c r="F54" s="27">
        <f t="shared" si="15"/>
        <v>1207433.4300000002</v>
      </c>
      <c r="G54" s="27">
        <f t="shared" si="15"/>
        <v>1270307.94</v>
      </c>
      <c r="H54" s="27">
        <f t="shared" si="15"/>
        <v>1222637.9999999998</v>
      </c>
      <c r="I54" s="27">
        <f t="shared" si="15"/>
        <v>1661916.63</v>
      </c>
      <c r="J54" s="27">
        <f t="shared" si="15"/>
        <v>592643.4600000001</v>
      </c>
      <c r="K54" s="20">
        <f>SUM(B54:J54)</f>
        <v>12310170.89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1640327.9</v>
      </c>
      <c r="C60" s="10">
        <f t="shared" si="17"/>
        <v>1579871.735423601</v>
      </c>
      <c r="D60" s="10">
        <f t="shared" si="17"/>
        <v>1957714.9389559925</v>
      </c>
      <c r="E60" s="10">
        <f t="shared" si="17"/>
        <v>1177316.8521130637</v>
      </c>
      <c r="F60" s="10">
        <f t="shared" si="17"/>
        <v>1207433.4277306874</v>
      </c>
      <c r="G60" s="10">
        <f t="shared" si="17"/>
        <v>1270307.9356366862</v>
      </c>
      <c r="H60" s="10">
        <f t="shared" si="17"/>
        <v>1222637.9980905168</v>
      </c>
      <c r="I60" s="10">
        <f>SUM(I61:I73)</f>
        <v>1661916.63</v>
      </c>
      <c r="J60" s="10">
        <f t="shared" si="17"/>
        <v>592643.4515027857</v>
      </c>
      <c r="K60" s="5">
        <f>SUM(K61:K73)</f>
        <v>12310170.869453331</v>
      </c>
      <c r="L60" s="9"/>
    </row>
    <row r="61" spans="1:12" ht="16.5" customHeight="1">
      <c r="A61" s="7" t="s">
        <v>56</v>
      </c>
      <c r="B61" s="8">
        <v>1434138.68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1434138.68</v>
      </c>
      <c r="L61"/>
    </row>
    <row r="62" spans="1:12" ht="16.5" customHeight="1">
      <c r="A62" s="7" t="s">
        <v>57</v>
      </c>
      <c r="B62" s="8">
        <v>206189.22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206189.22</v>
      </c>
      <c r="L62"/>
    </row>
    <row r="63" spans="1:12" ht="16.5" customHeight="1">
      <c r="A63" s="7" t="s">
        <v>4</v>
      </c>
      <c r="B63" s="6">
        <v>0</v>
      </c>
      <c r="C63" s="8">
        <v>1579871.735423601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1579871.735423601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1957714.9389559925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1957714.9389559925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1177316.8521130637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1177316.8521130637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1207433.4277306874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1207433.4277306874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1270307.9356366862</v>
      </c>
      <c r="H67" s="6">
        <v>0</v>
      </c>
      <c r="I67" s="6">
        <v>0</v>
      </c>
      <c r="J67" s="6">
        <v>0</v>
      </c>
      <c r="K67" s="5">
        <f t="shared" si="18"/>
        <v>1270307.9356366862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1222637.9980905168</v>
      </c>
      <c r="I68" s="6">
        <v>0</v>
      </c>
      <c r="J68" s="6">
        <v>0</v>
      </c>
      <c r="K68" s="5">
        <f t="shared" si="18"/>
        <v>1222637.9980905168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608593.87</v>
      </c>
      <c r="J70" s="6">
        <v>0</v>
      </c>
      <c r="K70" s="5">
        <f t="shared" si="18"/>
        <v>608593.87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1053322.76</v>
      </c>
      <c r="J71" s="6">
        <v>0</v>
      </c>
      <c r="K71" s="5">
        <f t="shared" si="18"/>
        <v>1053322.76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592643.4515027857</v>
      </c>
      <c r="K72" s="5">
        <f t="shared" si="18"/>
        <v>592643.4515027857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2023-06-22T16:24:07Z</dcterms:modified>
  <cp:category/>
  <cp:version/>
  <cp:contentType/>
  <cp:contentStatus/>
</cp:coreProperties>
</file>