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<sst xmlns="http://schemas.openxmlformats.org/spreadsheetml/2006/main" count="82" uniqueCount="81">
  <si>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</si>
  <si>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</si>
  <si>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</si>
  <si>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</si>
  <si>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</si>
  <si>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</si>
  <si>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</si>
  <si>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</si>
  <si>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</si>
  <si>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</si>
  <si>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</si>
  <si>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</si>
  <si>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</si>
  <si>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</si>
  <si>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</si>
  <si>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</si>
  <si>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</si>
  <si>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</si>
  <si>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</si>
  <si>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</si>
  <si>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</si>
  <si>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</si>
  <si>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</si>
  <si>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</si>
  <si>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</si>
  <si>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</si>
  <si>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</si>
  <si>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</si>
  <si>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</si>
  <si>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</si>
  <si>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</si>
  <si>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</si>
  <si>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</si>
  <si>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</si>
  <si>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</si>
  <si>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</si>
  <si>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</si>
  <si>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</si>
  <si>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</si>
  <si>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</si>
  <si>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</si>
  <si>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</si>
  <si>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</si>
  <si>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</si>
  <si>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</si>
  <si>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</si>
  <si>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</si>
  <si>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</si>
  <si>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</si>
  <si>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</si>
  <si>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</si>
  <si>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</si>
  <si>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</si>
  <si>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</si>
  <si>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</si>
  <si>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</si>
  <si>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</si>
  <si>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</si>
  <si>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</si>
  <si>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</si>
  <si>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</si>
  <si>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</si>
  <si>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</si>
  <si>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</si>
  <si>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</si>
  <si>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</si>
  <si>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</si>
  <si>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</si>
  <si>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</si>
  <si>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</si>
  <si>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</si>
  <si>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</si>
  <si>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</si>
  <si>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</si>
  <si>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</si>
  <si>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</si>
  <si>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</si>
  <si>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</si>
  <si>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</si>
  <si>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</si>
  <si>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13/06/23 - VENCIMENTO 20/06/23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</si>
</sst>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328838</v>
      </c>
      <c r="C7" s="46">
        <f aca="true" t="shared" si="0" ref="C7:J7">+C8+C11</f>
        <v>272588</v>
      </c>
      <c r="D7" s="46">
        <f t="shared" si="0"/>
        <v>321271</v>
      </c>
      <c r="E7" s="46">
        <f t="shared" si="0"/>
        <v>180840</v>
      </c>
      <c r="F7" s="46">
        <f t="shared" si="0"/>
        <v>233065</v>
      </c>
      <c r="G7" s="46">
        <f t="shared" si="0"/>
        <v>223998</v>
      </c>
      <c r="H7" s="46">
        <f t="shared" si="0"/>
        <v>252837</v>
      </c>
      <c r="I7" s="46">
        <f t="shared" si="0"/>
        <v>368878</v>
      </c>
      <c r="J7" s="46">
        <f t="shared" si="0"/>
        <v>119536</v>
      </c>
      <c r="K7" s="38">
        <f aca="true" t="shared" si="1" ref="K7:K13">SUM(B7:J7)</f>
        <v>2301851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15269</v>
      </c>
      <c r="C8" s="44">
        <f t="shared" si="2"/>
        <v>15800</v>
      </c>
      <c r="D8" s="44">
        <f t="shared" si="2"/>
        <v>14203</v>
      </c>
      <c r="E8" s="44">
        <f t="shared" si="2"/>
        <v>10085</v>
      </c>
      <c r="F8" s="44">
        <f t="shared" si="2"/>
        <v>11133</v>
      </c>
      <c r="G8" s="44">
        <f t="shared" si="2"/>
        <v>5918</v>
      </c>
      <c r="H8" s="44">
        <f t="shared" si="2"/>
        <v>4913</v>
      </c>
      <c r="I8" s="44">
        <f t="shared" si="2"/>
        <v>16186</v>
      </c>
      <c r="J8" s="44">
        <f t="shared" si="2"/>
        <v>3483</v>
      </c>
      <c r="K8" s="38">
        <f t="shared" si="1"/>
        <v>96990</v>
      </c>
      <c r="L8"/>
      <c r="M8"/>
      <c r="N8"/>
    </row>
    <row r="9" spans="1:14" ht="16.5" customHeight="1">
      <c r="A9" s="22" t="s">
        <v>32</v>
      </c>
      <c r="B9" s="44">
        <v>15202</v>
      </c>
      <c r="C9" s="44">
        <v>15798</v>
      </c>
      <c r="D9" s="44">
        <v>14193</v>
      </c>
      <c r="E9" s="44">
        <v>9940</v>
      </c>
      <c r="F9" s="44">
        <v>11126</v>
      </c>
      <c r="G9" s="44">
        <v>5918</v>
      </c>
      <c r="H9" s="44">
        <v>4913</v>
      </c>
      <c r="I9" s="44">
        <v>16119</v>
      </c>
      <c r="J9" s="44">
        <v>3483</v>
      </c>
      <c r="K9" s="38">
        <f t="shared" si="1"/>
        <v>96692</v>
      </c>
      <c r="L9"/>
      <c r="M9"/>
      <c r="N9"/>
    </row>
    <row r="10" spans="1:14" ht="16.5" customHeight="1">
      <c r="A10" s="22" t="s">
        <v>31</v>
      </c>
      <c r="B10" s="44">
        <v>67</v>
      </c>
      <c r="C10" s="44">
        <v>2</v>
      </c>
      <c r="D10" s="44">
        <v>10</v>
      </c>
      <c r="E10" s="44">
        <v>145</v>
      </c>
      <c r="F10" s="44">
        <v>7</v>
      </c>
      <c r="G10" s="44">
        <v>0</v>
      </c>
      <c r="H10" s="44">
        <v>0</v>
      </c>
      <c r="I10" s="44">
        <v>67</v>
      </c>
      <c r="J10" s="44">
        <v>0</v>
      </c>
      <c r="K10" s="38">
        <f t="shared" si="1"/>
        <v>298</v>
      </c>
      <c r="L10"/>
      <c r="M10"/>
      <c r="N10"/>
    </row>
    <row r="11" spans="1:14" ht="16.5" customHeight="1">
      <c r="A11" s="43" t="s">
        <v>67</v>
      </c>
      <c r="B11" s="42">
        <v>313569</v>
      </c>
      <c r="C11" s="42">
        <v>256788</v>
      </c>
      <c r="D11" s="42">
        <v>307068</v>
      </c>
      <c r="E11" s="42">
        <v>170755</v>
      </c>
      <c r="F11" s="42">
        <v>221932</v>
      </c>
      <c r="G11" s="42">
        <v>218080</v>
      </c>
      <c r="H11" s="42">
        <v>247924</v>
      </c>
      <c r="I11" s="42">
        <v>352692</v>
      </c>
      <c r="J11" s="42">
        <v>116053</v>
      </c>
      <c r="K11" s="38">
        <f t="shared" si="1"/>
        <v>2204861</v>
      </c>
      <c r="L11" s="59"/>
      <c r="M11" s="59"/>
      <c r="N11" s="59"/>
    </row>
    <row r="12" spans="1:14" ht="16.5" customHeight="1">
      <c r="A12" s="22" t="s">
        <v>79</v>
      </c>
      <c r="B12" s="42">
        <v>19983</v>
      </c>
      <c r="C12" s="42">
        <v>19059</v>
      </c>
      <c r="D12" s="42">
        <v>22389</v>
      </c>
      <c r="E12" s="42">
        <v>15157</v>
      </c>
      <c r="F12" s="42">
        <v>12461</v>
      </c>
      <c r="G12" s="42">
        <v>11329</v>
      </c>
      <c r="H12" s="42">
        <v>11459</v>
      </c>
      <c r="I12" s="42">
        <v>18376</v>
      </c>
      <c r="J12" s="42">
        <v>4733</v>
      </c>
      <c r="K12" s="38">
        <f t="shared" si="1"/>
        <v>134946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293586</v>
      </c>
      <c r="C13" s="42">
        <f>+C11-C12</f>
        <v>237729</v>
      </c>
      <c r="D13" s="42">
        <f>+D11-D12</f>
        <v>284679</v>
      </c>
      <c r="E13" s="42">
        <f aca="true" t="shared" si="3" ref="E13:J13">+E11-E12</f>
        <v>155598</v>
      </c>
      <c r="F13" s="42">
        <f t="shared" si="3"/>
        <v>209471</v>
      </c>
      <c r="G13" s="42">
        <f t="shared" si="3"/>
        <v>206751</v>
      </c>
      <c r="H13" s="42">
        <f t="shared" si="3"/>
        <v>236465</v>
      </c>
      <c r="I13" s="42">
        <f t="shared" si="3"/>
        <v>334316</v>
      </c>
      <c r="J13" s="42">
        <f t="shared" si="3"/>
        <v>111320</v>
      </c>
      <c r="K13" s="38">
        <f t="shared" si="1"/>
        <v>2069915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1.155358585839471</v>
      </c>
      <c r="C18" s="39">
        <v>1.205465229230582</v>
      </c>
      <c r="D18" s="39">
        <v>1.144028907622288</v>
      </c>
      <c r="E18" s="39">
        <v>1.441206556833141</v>
      </c>
      <c r="F18" s="39">
        <v>1.051795387574551</v>
      </c>
      <c r="G18" s="39">
        <v>1.182570393154349</v>
      </c>
      <c r="H18" s="39">
        <v>1.191370026731436</v>
      </c>
      <c r="I18" s="39">
        <v>1.133865806970994</v>
      </c>
      <c r="J18" s="39">
        <v>1.091132384775512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1750090</v>
      </c>
      <c r="C20" s="36">
        <f aca="true" t="shared" si="4" ref="C20:J20">SUM(C21:C28)</f>
        <v>1660839.35</v>
      </c>
      <c r="D20" s="36">
        <f t="shared" si="4"/>
        <v>2057488.7200000002</v>
      </c>
      <c r="E20" s="36">
        <f t="shared" si="4"/>
        <v>1275869.8399999996</v>
      </c>
      <c r="F20" s="36">
        <f t="shared" si="4"/>
        <v>1262413.65</v>
      </c>
      <c r="G20" s="36">
        <f t="shared" si="4"/>
        <v>1376628.4800000002</v>
      </c>
      <c r="H20" s="36">
        <f t="shared" si="4"/>
        <v>1251659.8299999998</v>
      </c>
      <c r="I20" s="36">
        <f t="shared" si="4"/>
        <v>1769332.5999999999</v>
      </c>
      <c r="J20" s="36">
        <f t="shared" si="4"/>
        <v>619106.5599999999</v>
      </c>
      <c r="K20" s="36">
        <f aca="true" t="shared" si="5" ref="K20:K28">SUM(B20:J20)</f>
        <v>13023429.030000001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1457048.29</v>
      </c>
      <c r="C21" s="58">
        <f>ROUND((C15+C16)*C7,2)</f>
        <v>1326876.61</v>
      </c>
      <c r="D21" s="58">
        <f aca="true" t="shared" si="6" ref="D21:J21">ROUND((D15+D16)*D7,2)</f>
        <v>1733642.57</v>
      </c>
      <c r="E21" s="58">
        <f t="shared" si="6"/>
        <v>848428.94</v>
      </c>
      <c r="F21" s="58">
        <f t="shared" si="6"/>
        <v>1157144.42</v>
      </c>
      <c r="G21" s="58">
        <f t="shared" si="6"/>
        <v>1123394.77</v>
      </c>
      <c r="H21" s="58">
        <f t="shared" si="6"/>
        <v>1009628.71</v>
      </c>
      <c r="I21" s="58">
        <f t="shared" si="6"/>
        <v>1487943.19</v>
      </c>
      <c r="J21" s="58">
        <f t="shared" si="6"/>
        <v>545586.21</v>
      </c>
      <c r="K21" s="30">
        <f t="shared" si="5"/>
        <v>10689693.709999997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226364.96</v>
      </c>
      <c r="C22" s="30">
        <f t="shared" si="7"/>
        <v>272627.01</v>
      </c>
      <c r="D22" s="30">
        <f t="shared" si="7"/>
        <v>249694.65</v>
      </c>
      <c r="E22" s="30">
        <f t="shared" si="7"/>
        <v>374332.41</v>
      </c>
      <c r="F22" s="30">
        <f t="shared" si="7"/>
        <v>59934.74</v>
      </c>
      <c r="G22" s="30">
        <f t="shared" si="7"/>
        <v>205098.62</v>
      </c>
      <c r="H22" s="30">
        <f t="shared" si="7"/>
        <v>193212.67</v>
      </c>
      <c r="I22" s="30">
        <f t="shared" si="7"/>
        <v>199184.72</v>
      </c>
      <c r="J22" s="30">
        <f t="shared" si="7"/>
        <v>49720.57</v>
      </c>
      <c r="K22" s="30">
        <f t="shared" si="5"/>
        <v>1830170.35</v>
      </c>
      <c r="L22"/>
      <c r="M22"/>
      <c r="N22"/>
    </row>
    <row r="23" spans="1:14" ht="16.5" customHeight="1">
      <c r="A23" s="18" t="s">
        <v>26</v>
      </c>
      <c r="B23" s="30">
        <v>62282.88</v>
      </c>
      <c r="C23" s="30">
        <v>55335.7</v>
      </c>
      <c r="D23" s="30">
        <v>65832.57</v>
      </c>
      <c r="E23" s="30">
        <v>47759.23</v>
      </c>
      <c r="F23" s="30">
        <v>41730.19</v>
      </c>
      <c r="G23" s="30">
        <v>44355.99</v>
      </c>
      <c r="H23" s="30">
        <v>43344.84</v>
      </c>
      <c r="I23" s="30">
        <v>75959.24</v>
      </c>
      <c r="J23" s="30">
        <v>21087.03</v>
      </c>
      <c r="K23" s="30">
        <f t="shared" si="5"/>
        <v>457687.67000000004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1367.56</v>
      </c>
      <c r="C26" s="30">
        <v>1300.26</v>
      </c>
      <c r="D26" s="30">
        <v>1609.85</v>
      </c>
      <c r="E26" s="30">
        <v>998.75</v>
      </c>
      <c r="F26" s="30">
        <v>987.98</v>
      </c>
      <c r="G26" s="30">
        <v>1076.82</v>
      </c>
      <c r="H26" s="30">
        <v>979.91</v>
      </c>
      <c r="I26" s="30">
        <v>1383.71</v>
      </c>
      <c r="J26" s="30">
        <v>484.57</v>
      </c>
      <c r="K26" s="30">
        <f t="shared" si="5"/>
        <v>10189.41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887.82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6540.710000000001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-172320.18</v>
      </c>
      <c r="C31" s="30">
        <f t="shared" si="8"/>
        <v>-74408.2</v>
      </c>
      <c r="D31" s="30">
        <f t="shared" si="8"/>
        <v>1413112.9200000002</v>
      </c>
      <c r="E31" s="30">
        <f t="shared" si="8"/>
        <v>-139183.08000000002</v>
      </c>
      <c r="F31" s="30">
        <f t="shared" si="8"/>
        <v>-48954.4</v>
      </c>
      <c r="G31" s="30">
        <f t="shared" si="8"/>
        <v>-169739</v>
      </c>
      <c r="H31" s="30">
        <f t="shared" si="8"/>
        <v>1025194.84</v>
      </c>
      <c r="I31" s="30">
        <f t="shared" si="8"/>
        <v>-108670.37</v>
      </c>
      <c r="J31" s="30">
        <f t="shared" si="8"/>
        <v>-33665.81</v>
      </c>
      <c r="K31" s="30">
        <f aca="true" t="shared" si="9" ref="K31:K39">SUM(B31:J31)</f>
        <v>1691366.7199999997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-172320.18</v>
      </c>
      <c r="C32" s="30">
        <f t="shared" si="10"/>
        <v>-74408.2</v>
      </c>
      <c r="D32" s="30">
        <f t="shared" si="10"/>
        <v>-93758.54999999999</v>
      </c>
      <c r="E32" s="30">
        <f t="shared" si="10"/>
        <v>-139183.08000000002</v>
      </c>
      <c r="F32" s="30">
        <f t="shared" si="10"/>
        <v>-48954.4</v>
      </c>
      <c r="G32" s="30">
        <f t="shared" si="10"/>
        <v>-169739</v>
      </c>
      <c r="H32" s="30">
        <f t="shared" si="10"/>
        <v>-45805.16</v>
      </c>
      <c r="I32" s="30">
        <f t="shared" si="10"/>
        <v>-108670.37</v>
      </c>
      <c r="J32" s="30">
        <f t="shared" si="10"/>
        <v>-26970.22</v>
      </c>
      <c r="K32" s="30">
        <f t="shared" si="9"/>
        <v>-879809.16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-66888.8</v>
      </c>
      <c r="C33" s="30">
        <f t="shared" si="11"/>
        <v>-69511.2</v>
      </c>
      <c r="D33" s="30">
        <f t="shared" si="11"/>
        <v>-62449.2</v>
      </c>
      <c r="E33" s="30">
        <f t="shared" si="11"/>
        <v>-43736</v>
      </c>
      <c r="F33" s="30">
        <f t="shared" si="11"/>
        <v>-48954.4</v>
      </c>
      <c r="G33" s="30">
        <f t="shared" si="11"/>
        <v>-26039.2</v>
      </c>
      <c r="H33" s="30">
        <f t="shared" si="11"/>
        <v>-21617.2</v>
      </c>
      <c r="I33" s="30">
        <f t="shared" si="11"/>
        <v>-70923.6</v>
      </c>
      <c r="J33" s="30">
        <f t="shared" si="11"/>
        <v>-15325.2</v>
      </c>
      <c r="K33" s="30">
        <f t="shared" si="9"/>
        <v>-425444.8000000001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-105431.38</v>
      </c>
      <c r="C36" s="30">
        <v>-4897</v>
      </c>
      <c r="D36" s="30">
        <v>-31309.35</v>
      </c>
      <c r="E36" s="30">
        <v>-95447.08</v>
      </c>
      <c r="F36" s="26">
        <v>0</v>
      </c>
      <c r="G36" s="30">
        <v>-143699.8</v>
      </c>
      <c r="H36" s="30">
        <v>-24187.96</v>
      </c>
      <c r="I36" s="30">
        <v>-37746.77</v>
      </c>
      <c r="J36" s="30">
        <v>-11645.02</v>
      </c>
      <c r="K36" s="30">
        <f t="shared" si="9"/>
        <v>-454364.36000000004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1506871.4700000002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-6695.59</v>
      </c>
      <c r="K37" s="30">
        <f t="shared" si="9"/>
        <v>2571175.8800000004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1577769.82</v>
      </c>
      <c r="C54" s="27">
        <f t="shared" si="15"/>
        <v>1586431.1500000001</v>
      </c>
      <c r="D54" s="27">
        <f t="shared" si="15"/>
        <v>3470601.6400000006</v>
      </c>
      <c r="E54" s="27">
        <f t="shared" si="15"/>
        <v>1136686.7599999995</v>
      </c>
      <c r="F54" s="27">
        <f t="shared" si="15"/>
        <v>1213459.25</v>
      </c>
      <c r="G54" s="27">
        <f t="shared" si="15"/>
        <v>1206889.4800000002</v>
      </c>
      <c r="H54" s="27">
        <f t="shared" si="15"/>
        <v>2276854.67</v>
      </c>
      <c r="I54" s="27">
        <f t="shared" si="15"/>
        <v>1660662.23</v>
      </c>
      <c r="J54" s="27">
        <f t="shared" si="15"/>
        <v>585440.75</v>
      </c>
      <c r="K54" s="20">
        <f>SUM(B54:J54)</f>
        <v>14714795.750000002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1577769.82</v>
      </c>
      <c r="C60" s="10">
        <f t="shared" si="17"/>
        <v>1586431.132603556</v>
      </c>
      <c r="D60" s="10">
        <f t="shared" si="17"/>
        <v>3470601.635315654</v>
      </c>
      <c r="E60" s="10">
        <f t="shared" si="17"/>
        <v>1136686.7760766097</v>
      </c>
      <c r="F60" s="10">
        <f t="shared" si="17"/>
        <v>1213459.2529660203</v>
      </c>
      <c r="G60" s="10">
        <f t="shared" si="17"/>
        <v>1206889.4805868391</v>
      </c>
      <c r="H60" s="10">
        <f t="shared" si="17"/>
        <v>2276854.671854852</v>
      </c>
      <c r="I60" s="10">
        <f>SUM(I61:I73)</f>
        <v>1660662.2200000002</v>
      </c>
      <c r="J60" s="10">
        <f t="shared" si="17"/>
        <v>585440.7554401952</v>
      </c>
      <c r="K60" s="5">
        <f>SUM(K61:K73)</f>
        <v>14714795.744843729</v>
      </c>
      <c r="L60" s="9"/>
    </row>
    <row r="61" spans="1:12" ht="16.5" customHeight="1">
      <c r="A61" s="7" t="s">
        <v>56</v>
      </c>
      <c r="B61" s="8">
        <v>1381337.48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1381337.48</v>
      </c>
      <c r="L61"/>
    </row>
    <row r="62" spans="1:12" ht="16.5" customHeight="1">
      <c r="A62" s="7" t="s">
        <v>57</v>
      </c>
      <c r="B62" s="8">
        <v>196432.34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196432.34</v>
      </c>
      <c r="L62"/>
    </row>
    <row r="63" spans="1:12" ht="16.5" customHeight="1">
      <c r="A63" s="7" t="s">
        <v>4</v>
      </c>
      <c r="B63" s="6">
        <v>0</v>
      </c>
      <c r="C63" s="8">
        <v>1586431.132603556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1586431.132603556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3470601.635315654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3470601.635315654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1136686.7760766097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1136686.7760766097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1213459.2529660203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1213459.2529660203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1206889.4805868391</v>
      </c>
      <c r="H67" s="6">
        <v>0</v>
      </c>
      <c r="I67" s="6">
        <v>0</v>
      </c>
      <c r="J67" s="6">
        <v>0</v>
      </c>
      <c r="K67" s="5">
        <f t="shared" si="18"/>
        <v>1206889.4805868391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2276854.671854852</v>
      </c>
      <c r="I68" s="6">
        <v>0</v>
      </c>
      <c r="J68" s="6">
        <v>0</v>
      </c>
      <c r="K68" s="5">
        <f t="shared" si="18"/>
        <v>2276854.671854852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617932.41</v>
      </c>
      <c r="J70" s="6">
        <v>0</v>
      </c>
      <c r="K70" s="5">
        <f t="shared" si="18"/>
        <v>617932.41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1042729.81</v>
      </c>
      <c r="J71" s="6">
        <v>0</v>
      </c>
      <c r="K71" s="5">
        <f t="shared" si="18"/>
        <v>1042729.81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585440.7554401952</v>
      </c>
      <c r="K72" s="5">
        <f t="shared" si="18"/>
        <v>585440.7554401952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2023-06-19T17:57:42Z</dcterms:modified>
  <cp:category/>
  <cp:version/>
  <cp:contentType/>
  <cp:contentStatus/>
</cp:coreProperties>
</file>