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<sst xmlns="http://schemas.openxmlformats.org/spreadsheetml/2006/main" count="82" uniqueCount="81">
  <si>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</si>
  <si>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</si>
  <si>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</si>
  <si>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</si>
  <si>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</si>
  <si>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</si>
  <si>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</si>
  <si>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</si>
  <si>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</si>
  <si>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</si>
  <si>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</si>
  <si>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</si>
  <si>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</si>
  <si>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</si>
  <si>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</si>
  <si>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</si>
  <si>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</si>
  <si>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</si>
  <si>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</si>
  <si>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</si>
  <si>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</si>
  <si>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</si>
  <si>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</si>
  <si>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</si>
  <si>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</si>
  <si>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</si>
  <si>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</si>
  <si>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</si>
  <si>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</si>
  <si>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</si>
  <si>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</si>
  <si>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</si>
  <si>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</si>
  <si>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</si>
  <si>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</si>
  <si>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</si>
  <si>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</si>
  <si>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</si>
  <si>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</si>
  <si>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</si>
  <si>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</si>
  <si>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</si>
  <si>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</si>
  <si>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</si>
  <si>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</si>
  <si>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</si>
  <si>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</si>
  <si>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</si>
  <si>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</si>
  <si>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</si>
  <si>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</si>
  <si>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</si>
  <si>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</si>
  <si>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</si>
  <si>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</si>
  <si>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</si>
  <si>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</si>
  <si>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</si>
  <si>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</si>
  <si>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</si>
  <si>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</si>
  <si>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</si>
  <si>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</si>
  <si>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</si>
  <si>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</si>
  <si>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</si>
  <si>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</si>
  <si>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</si>
  <si>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</si>
  <si>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</si>
  <si>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</si>
  <si>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</si>
  <si>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</si>
  <si>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</si>
  <si>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</si>
  <si>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</si>
  <si>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</si>
  <si>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</si>
  <si>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</si>
  <si>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</si>
  <si>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12/06/23 - VENCIMENTO 19/06/23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</si>
</sst>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330995</v>
      </c>
      <c r="C7" s="46">
        <f aca="true" t="shared" si="0" ref="C7:J7">+C8+C11</f>
        <v>272404</v>
      </c>
      <c r="D7" s="46">
        <f t="shared" si="0"/>
        <v>321295</v>
      </c>
      <c r="E7" s="46">
        <f t="shared" si="0"/>
        <v>181217</v>
      </c>
      <c r="F7" s="46">
        <f t="shared" si="0"/>
        <v>234616</v>
      </c>
      <c r="G7" s="46">
        <f t="shared" si="0"/>
        <v>220826</v>
      </c>
      <c r="H7" s="46">
        <f t="shared" si="0"/>
        <v>252299</v>
      </c>
      <c r="I7" s="46">
        <f t="shared" si="0"/>
        <v>365132</v>
      </c>
      <c r="J7" s="46">
        <f t="shared" si="0"/>
        <v>118100</v>
      </c>
      <c r="K7" s="38">
        <f aca="true" t="shared" si="1" ref="K7:K13">SUM(B7:J7)</f>
        <v>2296884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16606</v>
      </c>
      <c r="C8" s="44">
        <f t="shared" si="2"/>
        <v>17215</v>
      </c>
      <c r="D8" s="44">
        <f t="shared" si="2"/>
        <v>15913</v>
      </c>
      <c r="E8" s="44">
        <f t="shared" si="2"/>
        <v>10773</v>
      </c>
      <c r="F8" s="44">
        <f t="shared" si="2"/>
        <v>11909</v>
      </c>
      <c r="G8" s="44">
        <f t="shared" si="2"/>
        <v>6296</v>
      </c>
      <c r="H8" s="44">
        <f t="shared" si="2"/>
        <v>5649</v>
      </c>
      <c r="I8" s="44">
        <f t="shared" si="2"/>
        <v>16897</v>
      </c>
      <c r="J8" s="44">
        <f t="shared" si="2"/>
        <v>3458</v>
      </c>
      <c r="K8" s="38">
        <f t="shared" si="1"/>
        <v>104716</v>
      </c>
      <c r="L8"/>
      <c r="M8"/>
      <c r="N8"/>
    </row>
    <row r="9" spans="1:14" ht="16.5" customHeight="1">
      <c r="A9" s="22" t="s">
        <v>32</v>
      </c>
      <c r="B9" s="44">
        <v>16559</v>
      </c>
      <c r="C9" s="44">
        <v>17212</v>
      </c>
      <c r="D9" s="44">
        <v>15907</v>
      </c>
      <c r="E9" s="44">
        <v>10603</v>
      </c>
      <c r="F9" s="44">
        <v>11901</v>
      </c>
      <c r="G9" s="44">
        <v>6295</v>
      </c>
      <c r="H9" s="44">
        <v>5649</v>
      </c>
      <c r="I9" s="44">
        <v>16855</v>
      </c>
      <c r="J9" s="44">
        <v>3458</v>
      </c>
      <c r="K9" s="38">
        <f t="shared" si="1"/>
        <v>104439</v>
      </c>
      <c r="L9"/>
      <c r="M9"/>
      <c r="N9"/>
    </row>
    <row r="10" spans="1:14" ht="16.5" customHeight="1">
      <c r="A10" s="22" t="s">
        <v>31</v>
      </c>
      <c r="B10" s="44">
        <v>47</v>
      </c>
      <c r="C10" s="44">
        <v>3</v>
      </c>
      <c r="D10" s="44">
        <v>6</v>
      </c>
      <c r="E10" s="44">
        <v>170</v>
      </c>
      <c r="F10" s="44">
        <v>8</v>
      </c>
      <c r="G10" s="44">
        <v>1</v>
      </c>
      <c r="H10" s="44">
        <v>0</v>
      </c>
      <c r="I10" s="44">
        <v>42</v>
      </c>
      <c r="J10" s="44">
        <v>0</v>
      </c>
      <c r="K10" s="38">
        <f t="shared" si="1"/>
        <v>277</v>
      </c>
      <c r="L10"/>
      <c r="M10"/>
      <c r="N10"/>
    </row>
    <row r="11" spans="1:14" ht="16.5" customHeight="1">
      <c r="A11" s="43" t="s">
        <v>67</v>
      </c>
      <c r="B11" s="42">
        <v>314389</v>
      </c>
      <c r="C11" s="42">
        <v>255189</v>
      </c>
      <c r="D11" s="42">
        <v>305382</v>
      </c>
      <c r="E11" s="42">
        <v>170444</v>
      </c>
      <c r="F11" s="42">
        <v>222707</v>
      </c>
      <c r="G11" s="42">
        <v>214530</v>
      </c>
      <c r="H11" s="42">
        <v>246650</v>
      </c>
      <c r="I11" s="42">
        <v>348235</v>
      </c>
      <c r="J11" s="42">
        <v>114642</v>
      </c>
      <c r="K11" s="38">
        <f t="shared" si="1"/>
        <v>2192168</v>
      </c>
      <c r="L11" s="59"/>
      <c r="M11" s="59"/>
      <c r="N11" s="59"/>
    </row>
    <row r="12" spans="1:14" ht="16.5" customHeight="1">
      <c r="A12" s="22" t="s">
        <v>79</v>
      </c>
      <c r="B12" s="42">
        <v>22313</v>
      </c>
      <c r="C12" s="42">
        <v>20033</v>
      </c>
      <c r="D12" s="42">
        <v>25199</v>
      </c>
      <c r="E12" s="42">
        <v>16598</v>
      </c>
      <c r="F12" s="42">
        <v>13799</v>
      </c>
      <c r="G12" s="42">
        <v>12623</v>
      </c>
      <c r="H12" s="42">
        <v>12663</v>
      </c>
      <c r="I12" s="42">
        <v>19401</v>
      </c>
      <c r="J12" s="42">
        <v>5253</v>
      </c>
      <c r="K12" s="38">
        <f t="shared" si="1"/>
        <v>147882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292076</v>
      </c>
      <c r="C13" s="42">
        <f>+C11-C12</f>
        <v>235156</v>
      </c>
      <c r="D13" s="42">
        <f>+D11-D12</f>
        <v>280183</v>
      </c>
      <c r="E13" s="42">
        <f aca="true" t="shared" si="3" ref="E13:J13">+E11-E12</f>
        <v>153846</v>
      </c>
      <c r="F13" s="42">
        <f t="shared" si="3"/>
        <v>208908</v>
      </c>
      <c r="G13" s="42">
        <f t="shared" si="3"/>
        <v>201907</v>
      </c>
      <c r="H13" s="42">
        <f t="shared" si="3"/>
        <v>233987</v>
      </c>
      <c r="I13" s="42">
        <f t="shared" si="3"/>
        <v>328834</v>
      </c>
      <c r="J13" s="42">
        <f t="shared" si="3"/>
        <v>109389</v>
      </c>
      <c r="K13" s="38">
        <f t="shared" si="1"/>
        <v>2044286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1.148266495120531</v>
      </c>
      <c r="C18" s="39">
        <v>1.202398139050714</v>
      </c>
      <c r="D18" s="39">
        <v>1.144763219993821</v>
      </c>
      <c r="E18" s="39">
        <v>1.439241552249829</v>
      </c>
      <c r="F18" s="39">
        <v>1.046417158874702</v>
      </c>
      <c r="G18" s="39">
        <v>1.195973365603239</v>
      </c>
      <c r="H18" s="39">
        <v>1.187180771583443</v>
      </c>
      <c r="I18" s="39">
        <v>1.141754676042939</v>
      </c>
      <c r="J18" s="39">
        <v>1.10398999615314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71</v>
      </c>
      <c r="B20" s="36">
        <f>SUM(B21:B28)</f>
        <v>1751114.96</v>
      </c>
      <c r="C20" s="36">
        <f aca="true" t="shared" si="4" ref="C20:J20">SUM(C21:C28)</f>
        <v>1656110.5999999999</v>
      </c>
      <c r="D20" s="36">
        <f t="shared" si="4"/>
        <v>2058697.0500000003</v>
      </c>
      <c r="E20" s="36">
        <f t="shared" si="4"/>
        <v>1275733.5599999998</v>
      </c>
      <c r="F20" s="36">
        <f t="shared" si="4"/>
        <v>1263768.09</v>
      </c>
      <c r="G20" s="36">
        <f t="shared" si="4"/>
        <v>1373353.53</v>
      </c>
      <c r="H20" s="36">
        <f t="shared" si="4"/>
        <v>1244133.4000000001</v>
      </c>
      <c r="I20" s="36">
        <f t="shared" si="4"/>
        <v>1763261.83</v>
      </c>
      <c r="J20" s="36">
        <f t="shared" si="4"/>
        <v>618614.12</v>
      </c>
      <c r="K20" s="36">
        <f aca="true" t="shared" si="5" ref="K20:K28">SUM(B20:J20)</f>
        <v>13004787.139999999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1466605.75</v>
      </c>
      <c r="C21" s="58">
        <f>ROUND((C15+C16)*C7,2)</f>
        <v>1325980.95</v>
      </c>
      <c r="D21" s="58">
        <f aca="true" t="shared" si="6" ref="D21:J21">ROUND((D15+D16)*D7,2)</f>
        <v>1733772.08</v>
      </c>
      <c r="E21" s="58">
        <f t="shared" si="6"/>
        <v>850197.68</v>
      </c>
      <c r="F21" s="58">
        <f t="shared" si="6"/>
        <v>1164844.98</v>
      </c>
      <c r="G21" s="58">
        <f t="shared" si="6"/>
        <v>1107486.56</v>
      </c>
      <c r="H21" s="58">
        <f t="shared" si="6"/>
        <v>1007480.37</v>
      </c>
      <c r="I21" s="58">
        <f t="shared" si="6"/>
        <v>1472832.95</v>
      </c>
      <c r="J21" s="58">
        <f t="shared" si="6"/>
        <v>539032.02</v>
      </c>
      <c r="K21" s="30">
        <f t="shared" si="5"/>
        <v>10668233.339999998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217448.49</v>
      </c>
      <c r="C22" s="30">
        <f t="shared" si="7"/>
        <v>268376.08</v>
      </c>
      <c r="D22" s="30">
        <f t="shared" si="7"/>
        <v>250986.43</v>
      </c>
      <c r="E22" s="30">
        <f t="shared" si="7"/>
        <v>373442.15</v>
      </c>
      <c r="F22" s="30">
        <f t="shared" si="7"/>
        <v>54068.79</v>
      </c>
      <c r="G22" s="30">
        <f t="shared" si="7"/>
        <v>217037.87</v>
      </c>
      <c r="H22" s="30">
        <f t="shared" si="7"/>
        <v>188580.95</v>
      </c>
      <c r="I22" s="30">
        <f t="shared" si="7"/>
        <v>208780.96</v>
      </c>
      <c r="J22" s="30">
        <f t="shared" si="7"/>
        <v>56053.94</v>
      </c>
      <c r="K22" s="30">
        <f t="shared" si="5"/>
        <v>1834775.66</v>
      </c>
      <c r="L22"/>
      <c r="M22"/>
      <c r="N22"/>
    </row>
    <row r="23" spans="1:14" ht="16.5" customHeight="1">
      <c r="A23" s="18" t="s">
        <v>26</v>
      </c>
      <c r="B23" s="30">
        <v>62664.16</v>
      </c>
      <c r="C23" s="30">
        <v>55758.92</v>
      </c>
      <c r="D23" s="30">
        <v>65619.61</v>
      </c>
      <c r="E23" s="30">
        <v>46744.47</v>
      </c>
      <c r="F23" s="30">
        <v>41250.02</v>
      </c>
      <c r="G23" s="30">
        <v>45052.69</v>
      </c>
      <c r="H23" s="30">
        <v>42606.55</v>
      </c>
      <c r="I23" s="30">
        <v>75407.85</v>
      </c>
      <c r="J23" s="30">
        <v>20815.41</v>
      </c>
      <c r="K23" s="30">
        <f t="shared" si="5"/>
        <v>455919.68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1370.25</v>
      </c>
      <c r="C26" s="30">
        <v>1294.88</v>
      </c>
      <c r="D26" s="30">
        <v>1609.85</v>
      </c>
      <c r="E26" s="30">
        <v>998.75</v>
      </c>
      <c r="F26" s="30">
        <v>987.98</v>
      </c>
      <c r="G26" s="30">
        <v>1074.13</v>
      </c>
      <c r="H26" s="30">
        <v>971.83</v>
      </c>
      <c r="I26" s="30">
        <v>1378.33</v>
      </c>
      <c r="J26" s="30">
        <v>484.57</v>
      </c>
      <c r="K26" s="30">
        <f t="shared" si="5"/>
        <v>10170.57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887.82</v>
      </c>
      <c r="C28" s="30">
        <v>825.76</v>
      </c>
      <c r="D28" s="30">
        <v>993.3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6540.710000000001</v>
      </c>
      <c r="L28" s="59"/>
      <c r="M28" s="59"/>
      <c r="N28" s="59"/>
    </row>
    <row r="29" spans="1:11" ht="12" customHeight="1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" customHeight="1">
      <c r="A30" s="18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4" ht="16.5" customHeight="1">
      <c r="A31" s="16" t="s">
        <v>23</v>
      </c>
      <c r="B31" s="30">
        <f aca="true" t="shared" si="8" ref="B31:J31">+B32+B37+B49</f>
        <v>-116130.6</v>
      </c>
      <c r="C31" s="30">
        <f t="shared" si="8"/>
        <v>-82426.90000000001</v>
      </c>
      <c r="D31" s="30">
        <f t="shared" si="8"/>
        <v>-104974.99000000003</v>
      </c>
      <c r="E31" s="30">
        <f t="shared" si="8"/>
        <v>-88665.82</v>
      </c>
      <c r="F31" s="30">
        <f t="shared" si="8"/>
        <v>-52364.4</v>
      </c>
      <c r="G31" s="30">
        <f t="shared" si="8"/>
        <v>-90934.89</v>
      </c>
      <c r="H31" s="30">
        <f t="shared" si="8"/>
        <v>-35401.229999999996</v>
      </c>
      <c r="I31" s="30">
        <f t="shared" si="8"/>
        <v>-90619.1</v>
      </c>
      <c r="J31" s="30">
        <f t="shared" si="8"/>
        <v>-26987.87</v>
      </c>
      <c r="K31" s="30">
        <f aca="true" t="shared" si="9" ref="K31:K39">SUM(B31:J31)</f>
        <v>-688505.8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-116130.6</v>
      </c>
      <c r="C32" s="30">
        <f t="shared" si="10"/>
        <v>-82426.90000000001</v>
      </c>
      <c r="D32" s="30">
        <f t="shared" si="10"/>
        <v>-81846.46</v>
      </c>
      <c r="E32" s="30">
        <f t="shared" si="10"/>
        <v>-88665.82</v>
      </c>
      <c r="F32" s="30">
        <f t="shared" si="10"/>
        <v>-52364.4</v>
      </c>
      <c r="G32" s="30">
        <f t="shared" si="10"/>
        <v>-90934.89</v>
      </c>
      <c r="H32" s="30">
        <f t="shared" si="10"/>
        <v>-35401.229999999996</v>
      </c>
      <c r="I32" s="30">
        <f t="shared" si="10"/>
        <v>-90619.1</v>
      </c>
      <c r="J32" s="30">
        <f t="shared" si="10"/>
        <v>-20292.28</v>
      </c>
      <c r="K32" s="30">
        <f t="shared" si="9"/>
        <v>-658681.68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-72859.6</v>
      </c>
      <c r="C33" s="30">
        <f t="shared" si="11"/>
        <v>-75732.8</v>
      </c>
      <c r="D33" s="30">
        <f t="shared" si="11"/>
        <v>-69990.8</v>
      </c>
      <c r="E33" s="30">
        <f t="shared" si="11"/>
        <v>-46653.2</v>
      </c>
      <c r="F33" s="30">
        <f t="shared" si="11"/>
        <v>-52364.4</v>
      </c>
      <c r="G33" s="30">
        <f t="shared" si="11"/>
        <v>-27698</v>
      </c>
      <c r="H33" s="30">
        <f t="shared" si="11"/>
        <v>-24855.6</v>
      </c>
      <c r="I33" s="30">
        <f t="shared" si="11"/>
        <v>-74162</v>
      </c>
      <c r="J33" s="30">
        <f t="shared" si="11"/>
        <v>-15215.2</v>
      </c>
      <c r="K33" s="30">
        <f t="shared" si="9"/>
        <v>-459531.60000000003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-43271</v>
      </c>
      <c r="C36" s="30">
        <v>-6694.1</v>
      </c>
      <c r="D36" s="30">
        <v>-11855.66</v>
      </c>
      <c r="E36" s="30">
        <v>-42012.62</v>
      </c>
      <c r="F36" s="26">
        <v>0</v>
      </c>
      <c r="G36" s="30">
        <v>-63236.89</v>
      </c>
      <c r="H36" s="30">
        <v>-10545.63</v>
      </c>
      <c r="I36" s="30">
        <v>-16457.1</v>
      </c>
      <c r="J36" s="30">
        <v>-5077.08</v>
      </c>
      <c r="K36" s="30">
        <f t="shared" si="9"/>
        <v>-199150.08000000002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/>
      <c r="C53" s="15"/>
      <c r="D53" s="15"/>
      <c r="E53" s="15"/>
      <c r="F53" s="15"/>
      <c r="G53" s="15"/>
      <c r="H53" s="15"/>
      <c r="I53" s="15"/>
      <c r="J53" s="15"/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1634984.3599999999</v>
      </c>
      <c r="C54" s="27">
        <f t="shared" si="15"/>
        <v>1573683.7</v>
      </c>
      <c r="D54" s="27">
        <f t="shared" si="15"/>
        <v>1953722.0600000003</v>
      </c>
      <c r="E54" s="27">
        <f t="shared" si="15"/>
        <v>1187067.7399999998</v>
      </c>
      <c r="F54" s="27">
        <f t="shared" si="15"/>
        <v>1211403.6900000002</v>
      </c>
      <c r="G54" s="27">
        <f t="shared" si="15"/>
        <v>1282418.6400000001</v>
      </c>
      <c r="H54" s="27">
        <f t="shared" si="15"/>
        <v>1208732.1700000002</v>
      </c>
      <c r="I54" s="27">
        <f t="shared" si="15"/>
        <v>1672642.73</v>
      </c>
      <c r="J54" s="27">
        <f t="shared" si="15"/>
        <v>591626.25</v>
      </c>
      <c r="K54" s="20">
        <f>SUM(B54:J54)</f>
        <v>12316281.34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2" ht="16.5" customHeight="1">
      <c r="A60" s="11" t="s">
        <v>5</v>
      </c>
      <c r="B60" s="10">
        <f aca="true" t="shared" si="17" ref="B60:J60">SUM(B61:B72)</f>
        <v>1634984.37</v>
      </c>
      <c r="C60" s="10">
        <f t="shared" si="17"/>
        <v>1573683.7</v>
      </c>
      <c r="D60" s="10">
        <f t="shared" si="17"/>
        <v>1953722.06</v>
      </c>
      <c r="E60" s="10">
        <f t="shared" si="17"/>
        <v>1187067.74</v>
      </c>
      <c r="F60" s="10">
        <f t="shared" si="17"/>
        <v>1211403.69</v>
      </c>
      <c r="G60" s="10">
        <f t="shared" si="17"/>
        <v>1282418.63</v>
      </c>
      <c r="H60" s="10">
        <f t="shared" si="17"/>
        <v>1208732.17</v>
      </c>
      <c r="I60" s="10">
        <f>SUM(I61:I73)</f>
        <v>1672642.72</v>
      </c>
      <c r="J60" s="10">
        <f t="shared" si="17"/>
        <v>591626.25</v>
      </c>
      <c r="K60" s="5">
        <f>SUM(K61:K73)</f>
        <v>12316281.330000002</v>
      </c>
      <c r="L60" s="9"/>
    </row>
    <row r="61" spans="1:12" ht="16.5" customHeight="1">
      <c r="A61" s="7" t="s">
        <v>56</v>
      </c>
      <c r="B61" s="8">
        <v>1431101.82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1431101.82</v>
      </c>
      <c r="L61"/>
    </row>
    <row r="62" spans="1:12" ht="16.5" customHeight="1">
      <c r="A62" s="7" t="s">
        <v>57</v>
      </c>
      <c r="B62" s="8">
        <v>203882.55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203882.55</v>
      </c>
      <c r="L62"/>
    </row>
    <row r="63" spans="1:12" ht="16.5" customHeight="1">
      <c r="A63" s="7" t="s">
        <v>4</v>
      </c>
      <c r="B63" s="6">
        <v>0</v>
      </c>
      <c r="C63" s="8">
        <v>1573683.7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1573683.7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1953722.06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1953722.06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1187067.74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1187067.74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1211403.69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1211403.69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1282418.63</v>
      </c>
      <c r="H67" s="6">
        <v>0</v>
      </c>
      <c r="I67" s="6">
        <v>0</v>
      </c>
      <c r="J67" s="6">
        <v>0</v>
      </c>
      <c r="K67" s="5">
        <f t="shared" si="18"/>
        <v>1282418.63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1208732.17</v>
      </c>
      <c r="I68" s="6">
        <v>0</v>
      </c>
      <c r="J68" s="6">
        <v>0</v>
      </c>
      <c r="K68" s="5">
        <f t="shared" si="18"/>
        <v>1208732.17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612521.76</v>
      </c>
      <c r="J70" s="6">
        <v>0</v>
      </c>
      <c r="K70" s="5">
        <f t="shared" si="18"/>
        <v>612521.76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1060120.96</v>
      </c>
      <c r="J71" s="6">
        <v>0</v>
      </c>
      <c r="K71" s="5">
        <f t="shared" si="18"/>
        <v>1060120.96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f>+J54</f>
        <v>591626.25</v>
      </c>
      <c r="K72" s="5">
        <f t="shared" si="18"/>
        <v>591626.25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2023-06-16T19:19:30Z</dcterms:modified>
  <cp:category/>
  <cp:version/>
  <cp:contentType/>
  <cp:contentStatus/>
</cp:coreProperties>
</file>