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285" windowHeight="8922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<sst xmlns="http://schemas.openxmlformats.org/spreadsheetml/2006/main" count="82" uniqueCount="81">
  <si>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</si>
  <si>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</si>
  <si>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</si>
  <si>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</si>
  <si>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</si>
  <si>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</si>
  <si>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</si>
  <si>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</si>
  <si>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</si>
  <si>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</si>
  <si>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</si>
  <si>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</si>
  <si>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</si>
  <si>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</si>
  <si>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</si>
  <si>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</si>
  <si>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</si>
  <si>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</si>
  <si>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</si>
  <si>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</si>
  <si>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</si>
  <si>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</si>
  <si>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</si>
  <si>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</si>
  <si>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</si>
  <si>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</si>
  <si>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</si>
  <si>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</si>
  <si>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</si>
  <si>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</si>
  <si>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</si>
  <si>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</si>
  <si>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</si>
  <si>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</si>
  <si>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</si>
  <si>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</si>
  <si>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</si>
  <si>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</si>
  <si>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</si>
  <si>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</si>
  <si>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</si>
  <si>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</si>
  <si>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</si>
  <si>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</si>
  <si>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</si>
  <si>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</si>
  <si>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</si>
  <si>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</si>
  <si>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</si>
  <si>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</si>
  <si>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</si>
  <si>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</si>
  <si>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</si>
  <si>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</si>
  <si>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</si>
  <si>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</si>
  <si>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</si>
  <si>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</si>
  <si>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</si>
  <si>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</si>
  <si>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</si>
  <si>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</si>
  <si>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</si>
  <si>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</si>
  <si>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</si>
  <si>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</si>
  <si>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</si>
  <si>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</si>
  <si>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</si>
  <si>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</si>
  <si>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</si>
  <si>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</si>
  <si>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</si>
  <si>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</si>
  <si>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</si>
  <si>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</si>
  <si>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</si>
  <si>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</si>
  <si>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</si>
  <si>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</si>
  <si>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11/06/23 - VENCIMENTO 16/06/23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</si>
</sst>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102063</v>
      </c>
      <c r="C7" s="46">
        <f aca="true" t="shared" si="0" ref="C7:J7">+C8+C11</f>
        <v>70499</v>
      </c>
      <c r="D7" s="46">
        <f t="shared" si="0"/>
        <v>103839</v>
      </c>
      <c r="E7" s="46">
        <f t="shared" si="0"/>
        <v>48460</v>
      </c>
      <c r="F7" s="46">
        <f t="shared" si="0"/>
        <v>83532</v>
      </c>
      <c r="G7" s="46">
        <f t="shared" si="0"/>
        <v>80919</v>
      </c>
      <c r="H7" s="46">
        <f t="shared" si="0"/>
        <v>93981</v>
      </c>
      <c r="I7" s="46">
        <f t="shared" si="0"/>
        <v>121225</v>
      </c>
      <c r="J7" s="46">
        <f t="shared" si="0"/>
        <v>28348</v>
      </c>
      <c r="K7" s="38">
        <f aca="true" t="shared" si="1" ref="K7:K13">SUM(B7:J7)</f>
        <v>732866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6893</v>
      </c>
      <c r="C8" s="44">
        <f t="shared" si="2"/>
        <v>6549</v>
      </c>
      <c r="D8" s="44">
        <f t="shared" si="2"/>
        <v>7543</v>
      </c>
      <c r="E8" s="44">
        <f t="shared" si="2"/>
        <v>4011</v>
      </c>
      <c r="F8" s="44">
        <f t="shared" si="2"/>
        <v>5734</v>
      </c>
      <c r="G8" s="44">
        <f t="shared" si="2"/>
        <v>3394</v>
      </c>
      <c r="H8" s="44">
        <f t="shared" si="2"/>
        <v>3306</v>
      </c>
      <c r="I8" s="44">
        <f t="shared" si="2"/>
        <v>7977</v>
      </c>
      <c r="J8" s="44">
        <f t="shared" si="2"/>
        <v>972</v>
      </c>
      <c r="K8" s="38">
        <f t="shared" si="1"/>
        <v>46379</v>
      </c>
      <c r="L8"/>
      <c r="M8"/>
      <c r="N8"/>
    </row>
    <row r="9" spans="1:14" ht="16.5" customHeight="1">
      <c r="A9" s="22" t="s">
        <v>32</v>
      </c>
      <c r="B9" s="44">
        <v>6872</v>
      </c>
      <c r="C9" s="44">
        <v>6549</v>
      </c>
      <c r="D9" s="44">
        <v>7543</v>
      </c>
      <c r="E9" s="44">
        <v>3962</v>
      </c>
      <c r="F9" s="44">
        <v>5718</v>
      </c>
      <c r="G9" s="44">
        <v>3392</v>
      </c>
      <c r="H9" s="44">
        <v>3306</v>
      </c>
      <c r="I9" s="44">
        <v>7941</v>
      </c>
      <c r="J9" s="44">
        <v>972</v>
      </c>
      <c r="K9" s="38">
        <f t="shared" si="1"/>
        <v>46255</v>
      </c>
      <c r="L9"/>
      <c r="M9"/>
      <c r="N9"/>
    </row>
    <row r="10" spans="1:14" ht="16.5" customHeight="1">
      <c r="A10" s="22" t="s">
        <v>31</v>
      </c>
      <c r="B10" s="44">
        <v>21</v>
      </c>
      <c r="C10" s="44">
        <v>0</v>
      </c>
      <c r="D10" s="44">
        <v>0</v>
      </c>
      <c r="E10" s="44">
        <v>49</v>
      </c>
      <c r="F10" s="44">
        <v>16</v>
      </c>
      <c r="G10" s="44">
        <v>2</v>
      </c>
      <c r="H10" s="44">
        <v>0</v>
      </c>
      <c r="I10" s="44">
        <v>36</v>
      </c>
      <c r="J10" s="44">
        <v>0</v>
      </c>
      <c r="K10" s="38">
        <f t="shared" si="1"/>
        <v>124</v>
      </c>
      <c r="L10"/>
      <c r="M10"/>
      <c r="N10"/>
    </row>
    <row r="11" spans="1:14" ht="16.5" customHeight="1">
      <c r="A11" s="43" t="s">
        <v>67</v>
      </c>
      <c r="B11" s="42">
        <v>95170</v>
      </c>
      <c r="C11" s="42">
        <v>63950</v>
      </c>
      <c r="D11" s="42">
        <v>96296</v>
      </c>
      <c r="E11" s="42">
        <v>44449</v>
      </c>
      <c r="F11" s="42">
        <v>77798</v>
      </c>
      <c r="G11" s="42">
        <v>77525</v>
      </c>
      <c r="H11" s="42">
        <v>90675</v>
      </c>
      <c r="I11" s="42">
        <v>113248</v>
      </c>
      <c r="J11" s="42">
        <v>27376</v>
      </c>
      <c r="K11" s="38">
        <f t="shared" si="1"/>
        <v>686487</v>
      </c>
      <c r="L11" s="59"/>
      <c r="M11" s="59"/>
      <c r="N11" s="59"/>
    </row>
    <row r="12" spans="1:14" ht="16.5" customHeight="1">
      <c r="A12" s="22" t="s">
        <v>79</v>
      </c>
      <c r="B12" s="42">
        <v>8678</v>
      </c>
      <c r="C12" s="42">
        <v>6026</v>
      </c>
      <c r="D12" s="42">
        <v>10166</v>
      </c>
      <c r="E12" s="42">
        <v>5518</v>
      </c>
      <c r="F12" s="42">
        <v>6454</v>
      </c>
      <c r="G12" s="42">
        <v>4933</v>
      </c>
      <c r="H12" s="42">
        <v>5248</v>
      </c>
      <c r="I12" s="42">
        <v>6785</v>
      </c>
      <c r="J12" s="42">
        <v>1320</v>
      </c>
      <c r="K12" s="38">
        <f t="shared" si="1"/>
        <v>55128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86492</v>
      </c>
      <c r="C13" s="42">
        <f>+C11-C12</f>
        <v>57924</v>
      </c>
      <c r="D13" s="42">
        <f>+D11-D12</f>
        <v>86130</v>
      </c>
      <c r="E13" s="42">
        <f aca="true" t="shared" si="3" ref="E13:J13">+E11-E12</f>
        <v>38931</v>
      </c>
      <c r="F13" s="42">
        <f t="shared" si="3"/>
        <v>71344</v>
      </c>
      <c r="G13" s="42">
        <f t="shared" si="3"/>
        <v>72592</v>
      </c>
      <c r="H13" s="42">
        <f t="shared" si="3"/>
        <v>85427</v>
      </c>
      <c r="I13" s="42">
        <f t="shared" si="3"/>
        <v>106463</v>
      </c>
      <c r="J13" s="42">
        <f t="shared" si="3"/>
        <v>26056</v>
      </c>
      <c r="K13" s="38">
        <f t="shared" si="1"/>
        <v>631359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" customHeight="1">
      <c r="A16" s="16" t="s">
        <v>69</v>
      </c>
      <c r="B16" s="41">
        <v>-0.0602</v>
      </c>
      <c r="C16" s="41">
        <v>-0.0662</v>
      </c>
      <c r="D16" s="41">
        <v>-0.0733</v>
      </c>
      <c r="E16" s="41">
        <v>-0.0638</v>
      </c>
      <c r="F16" s="41">
        <v>-0.0675</v>
      </c>
      <c r="G16" s="41">
        <v>-0.0682</v>
      </c>
      <c r="H16" s="41">
        <v>-0.0543</v>
      </c>
      <c r="I16" s="41">
        <v>-0.0548</v>
      </c>
      <c r="J16" s="41">
        <v>-0.062</v>
      </c>
      <c r="K16" s="31"/>
      <c r="L16" s="59"/>
    </row>
    <row r="17" spans="1:11" ht="12" customHeight="1">
      <c r="A17" s="17"/>
      <c r="B17" s="17"/>
      <c r="C17" s="40"/>
      <c r="D17" s="40"/>
      <c r="E17" s="40"/>
      <c r="F17" s="40"/>
      <c r="G17" s="40"/>
      <c r="H17" s="40"/>
      <c r="I17" s="40"/>
      <c r="J17" s="40"/>
      <c r="K17" s="31"/>
    </row>
    <row r="18" spans="1:11" ht="16.5" customHeight="1">
      <c r="A18" s="16" t="s">
        <v>29</v>
      </c>
      <c r="B18" s="39">
        <v>1.387391896766262</v>
      </c>
      <c r="C18" s="39">
        <v>1.534976951595281</v>
      </c>
      <c r="D18" s="39">
        <v>1.303153694760234</v>
      </c>
      <c r="E18" s="39">
        <v>1.689901351461791</v>
      </c>
      <c r="F18" s="39">
        <v>1.227234678048585</v>
      </c>
      <c r="G18" s="39">
        <v>1.391372597749451</v>
      </c>
      <c r="H18" s="39">
        <v>1.400482451556291</v>
      </c>
      <c r="I18" s="39">
        <v>1.366505846544886</v>
      </c>
      <c r="J18" s="39">
        <v>1.321950296673355</v>
      </c>
      <c r="K18" s="31"/>
    </row>
    <row r="19" spans="1:11" ht="12" customHeight="1">
      <c r="A19" s="16"/>
      <c r="B19" s="31"/>
      <c r="C19" s="31"/>
      <c r="D19" s="31"/>
      <c r="E19" s="38"/>
      <c r="F19" s="31"/>
      <c r="G19" s="31"/>
      <c r="H19" s="31"/>
      <c r="I19" s="31"/>
      <c r="J19" s="31"/>
      <c r="K19" s="15"/>
    </row>
    <row r="20" spans="1:14" ht="16.5" customHeight="1">
      <c r="A20" s="37" t="s">
        <v>71</v>
      </c>
      <c r="B20" s="36">
        <f>SUM(B21:B28)</f>
        <v>656023.53</v>
      </c>
      <c r="C20" s="36">
        <f aca="true" t="shared" si="4" ref="C20:J20">SUM(C21:C28)</f>
        <v>558713.7899999999</v>
      </c>
      <c r="D20" s="36">
        <f t="shared" si="4"/>
        <v>773160.2199999999</v>
      </c>
      <c r="E20" s="36">
        <f t="shared" si="4"/>
        <v>410542.67000000004</v>
      </c>
      <c r="F20" s="36">
        <f t="shared" si="4"/>
        <v>533720.6699999999</v>
      </c>
      <c r="G20" s="36">
        <f t="shared" si="4"/>
        <v>589500.5199999999</v>
      </c>
      <c r="H20" s="36">
        <f t="shared" si="4"/>
        <v>556181.03</v>
      </c>
      <c r="I20" s="36">
        <f t="shared" si="4"/>
        <v>708943.41</v>
      </c>
      <c r="J20" s="36">
        <f t="shared" si="4"/>
        <v>184109.71</v>
      </c>
      <c r="K20" s="36">
        <f aca="true" t="shared" si="5" ref="K20:K28">SUM(B20:J20)</f>
        <v>4970895.55</v>
      </c>
      <c r="L20"/>
      <c r="M20"/>
      <c r="N20"/>
    </row>
    <row r="21" spans="1:14" ht="16.5" customHeight="1">
      <c r="A21" s="35" t="s">
        <v>28</v>
      </c>
      <c r="B21" s="58">
        <f>ROUND((B15+B16)*B7,2)</f>
        <v>452230.95</v>
      </c>
      <c r="C21" s="58">
        <f>ROUND((C15+C16)*C7,2)</f>
        <v>343167.98</v>
      </c>
      <c r="D21" s="58">
        <f aca="true" t="shared" si="6" ref="D21:J21">ROUND((D15+D16)*D7,2)</f>
        <v>560336.01</v>
      </c>
      <c r="E21" s="58">
        <f t="shared" si="6"/>
        <v>227354.94</v>
      </c>
      <c r="F21" s="58">
        <f t="shared" si="6"/>
        <v>414728.03</v>
      </c>
      <c r="G21" s="58">
        <f t="shared" si="6"/>
        <v>405824.97</v>
      </c>
      <c r="H21" s="58">
        <f t="shared" si="6"/>
        <v>375284.93</v>
      </c>
      <c r="I21" s="58">
        <f t="shared" si="6"/>
        <v>488985.28</v>
      </c>
      <c r="J21" s="58">
        <f t="shared" si="6"/>
        <v>129385.94</v>
      </c>
      <c r="K21" s="30">
        <f t="shared" si="5"/>
        <v>3397299.03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175190.61</v>
      </c>
      <c r="C22" s="30">
        <f t="shared" si="7"/>
        <v>183586.96</v>
      </c>
      <c r="D22" s="30">
        <f t="shared" si="7"/>
        <v>169867.93</v>
      </c>
      <c r="E22" s="30">
        <f t="shared" si="7"/>
        <v>156852.48</v>
      </c>
      <c r="F22" s="30">
        <f t="shared" si="7"/>
        <v>94240.59</v>
      </c>
      <c r="G22" s="30">
        <f t="shared" si="7"/>
        <v>158828.77</v>
      </c>
      <c r="H22" s="30">
        <f t="shared" si="7"/>
        <v>150295.03</v>
      </c>
      <c r="I22" s="30">
        <f t="shared" si="7"/>
        <v>179215.96</v>
      </c>
      <c r="J22" s="30">
        <f t="shared" si="7"/>
        <v>41655.84</v>
      </c>
      <c r="K22" s="30">
        <f t="shared" si="5"/>
        <v>1309734.17</v>
      </c>
      <c r="L22"/>
      <c r="M22"/>
      <c r="N22"/>
    </row>
    <row r="23" spans="1:14" ht="16.5" customHeight="1">
      <c r="A23" s="18" t="s">
        <v>26</v>
      </c>
      <c r="B23" s="30">
        <v>24278.51</v>
      </c>
      <c r="C23" s="30">
        <v>26155.34</v>
      </c>
      <c r="D23" s="30">
        <v>34718.12</v>
      </c>
      <c r="E23" s="30">
        <v>21174.43</v>
      </c>
      <c r="F23" s="30">
        <v>21080.45</v>
      </c>
      <c r="G23" s="30">
        <v>20978.84</v>
      </c>
      <c r="H23" s="30">
        <v>25009.01</v>
      </c>
      <c r="I23" s="30">
        <v>34477.87</v>
      </c>
      <c r="J23" s="30">
        <v>10476.32</v>
      </c>
      <c r="K23" s="30">
        <f t="shared" si="5"/>
        <v>218348.89</v>
      </c>
      <c r="L23"/>
      <c r="M23"/>
      <c r="N23"/>
    </row>
    <row r="24" spans="1:14" ht="16.5" customHeight="1">
      <c r="A24" s="18" t="s">
        <v>25</v>
      </c>
      <c r="B24" s="30">
        <v>1787.07</v>
      </c>
      <c r="C24" s="34">
        <v>3574.14</v>
      </c>
      <c r="D24" s="34">
        <v>5361.21</v>
      </c>
      <c r="E24" s="30">
        <v>3574.14</v>
      </c>
      <c r="F24" s="30">
        <v>1787.07</v>
      </c>
      <c r="G24" s="34">
        <v>1787.07</v>
      </c>
      <c r="H24" s="34">
        <v>3574.14</v>
      </c>
      <c r="I24" s="34">
        <v>3574.14</v>
      </c>
      <c r="J24" s="34">
        <v>1787.07</v>
      </c>
      <c r="K24" s="30">
        <f t="shared" si="5"/>
        <v>26806.05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1297.57</v>
      </c>
      <c r="C26" s="30">
        <v>1103.74</v>
      </c>
      <c r="D26" s="30">
        <v>1529.08</v>
      </c>
      <c r="E26" s="30">
        <v>810.31</v>
      </c>
      <c r="F26" s="30">
        <v>1055.28</v>
      </c>
      <c r="G26" s="30">
        <v>1165.66</v>
      </c>
      <c r="H26" s="30">
        <v>1098.36</v>
      </c>
      <c r="I26" s="30">
        <v>1402.56</v>
      </c>
      <c r="J26" s="30">
        <v>363.43</v>
      </c>
      <c r="K26" s="30">
        <f t="shared" si="5"/>
        <v>9825.99</v>
      </c>
      <c r="L26" s="59"/>
      <c r="M26" s="59"/>
      <c r="N26" s="59"/>
    </row>
    <row r="27" spans="1:14" ht="16.5" customHeight="1">
      <c r="A27" s="18" t="s">
        <v>77</v>
      </c>
      <c r="B27" s="30">
        <v>351.42</v>
      </c>
      <c r="C27" s="30">
        <v>299.87</v>
      </c>
      <c r="D27" s="30">
        <v>354.57</v>
      </c>
      <c r="E27" s="30">
        <v>206.2</v>
      </c>
      <c r="F27" s="30">
        <v>233.86</v>
      </c>
      <c r="G27" s="30">
        <v>238.26</v>
      </c>
      <c r="H27" s="30">
        <v>235.75</v>
      </c>
      <c r="I27" s="30">
        <v>304.27</v>
      </c>
      <c r="J27" s="30">
        <v>116.93</v>
      </c>
      <c r="K27" s="30">
        <f t="shared" si="5"/>
        <v>2341.1299999999997</v>
      </c>
      <c r="L27" s="59"/>
      <c r="M27" s="59"/>
      <c r="N27" s="59"/>
    </row>
    <row r="28" spans="1:14" ht="16.5" customHeight="1">
      <c r="A28" s="18" t="s">
        <v>78</v>
      </c>
      <c r="B28" s="30">
        <v>887.4</v>
      </c>
      <c r="C28" s="30">
        <v>825.76</v>
      </c>
      <c r="D28" s="30">
        <v>993.3</v>
      </c>
      <c r="E28" s="30">
        <v>570.17</v>
      </c>
      <c r="F28" s="30">
        <v>595.39</v>
      </c>
      <c r="G28" s="30">
        <v>676.95</v>
      </c>
      <c r="H28" s="30">
        <v>683.81</v>
      </c>
      <c r="I28" s="30">
        <v>983.33</v>
      </c>
      <c r="J28" s="30">
        <v>324.18</v>
      </c>
      <c r="K28" s="30">
        <f t="shared" si="5"/>
        <v>6540.290000000001</v>
      </c>
      <c r="L28" s="59"/>
      <c r="M28" s="59"/>
      <c r="N28" s="59"/>
    </row>
    <row r="29" spans="1:11" ht="12" customHeight="1">
      <c r="A29" s="33"/>
      <c r="B29" s="32"/>
      <c r="C29" s="32"/>
      <c r="D29" s="32"/>
      <c r="E29" s="32"/>
      <c r="F29" s="32"/>
      <c r="G29" s="32"/>
      <c r="H29" s="32"/>
      <c r="I29" s="32"/>
      <c r="J29" s="32"/>
      <c r="K29" s="32"/>
    </row>
    <row r="30" spans="1:11" ht="12" customHeight="1">
      <c r="A30" s="18"/>
      <c r="B30" s="31"/>
      <c r="C30" s="31"/>
      <c r="D30" s="31"/>
      <c r="E30" s="31"/>
      <c r="F30" s="31"/>
      <c r="G30" s="31"/>
      <c r="H30" s="31"/>
      <c r="I30" s="31"/>
      <c r="J30" s="31"/>
      <c r="K30" s="31"/>
    </row>
    <row r="31" spans="1:14" ht="16.5" customHeight="1">
      <c r="A31" s="16" t="s">
        <v>23</v>
      </c>
      <c r="B31" s="30">
        <f aca="true" t="shared" si="8" ref="B31:J31">+B32+B37+B49</f>
        <v>-30236.8</v>
      </c>
      <c r="C31" s="30">
        <f t="shared" si="8"/>
        <v>-28815.6</v>
      </c>
      <c r="D31" s="30">
        <f t="shared" si="8"/>
        <v>-542317.73</v>
      </c>
      <c r="E31" s="30">
        <f t="shared" si="8"/>
        <v>-17432.8</v>
      </c>
      <c r="F31" s="30">
        <f t="shared" si="8"/>
        <v>-25159.2</v>
      </c>
      <c r="G31" s="30">
        <f t="shared" si="8"/>
        <v>-14924.8</v>
      </c>
      <c r="H31" s="30">
        <f t="shared" si="8"/>
        <v>-392546.4</v>
      </c>
      <c r="I31" s="30">
        <f t="shared" si="8"/>
        <v>-34940.4</v>
      </c>
      <c r="J31" s="30">
        <f t="shared" si="8"/>
        <v>-10972.39</v>
      </c>
      <c r="K31" s="30">
        <f aca="true" t="shared" si="9" ref="K31:K39">SUM(B31:J31)</f>
        <v>-1097346.1199999999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-30236.8</v>
      </c>
      <c r="C32" s="30">
        <f t="shared" si="10"/>
        <v>-28815.6</v>
      </c>
      <c r="D32" s="30">
        <f t="shared" si="10"/>
        <v>-33189.2</v>
      </c>
      <c r="E32" s="30">
        <f t="shared" si="10"/>
        <v>-17432.8</v>
      </c>
      <c r="F32" s="30">
        <f t="shared" si="10"/>
        <v>-25159.2</v>
      </c>
      <c r="G32" s="30">
        <f t="shared" si="10"/>
        <v>-14924.8</v>
      </c>
      <c r="H32" s="30">
        <f t="shared" si="10"/>
        <v>-14546.4</v>
      </c>
      <c r="I32" s="30">
        <f t="shared" si="10"/>
        <v>-34940.4</v>
      </c>
      <c r="J32" s="30">
        <f t="shared" si="10"/>
        <v>-4276.8</v>
      </c>
      <c r="K32" s="30">
        <f t="shared" si="9"/>
        <v>-203521.99999999997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-30236.8</v>
      </c>
      <c r="C33" s="30">
        <f t="shared" si="11"/>
        <v>-28815.6</v>
      </c>
      <c r="D33" s="30">
        <f t="shared" si="11"/>
        <v>-33189.2</v>
      </c>
      <c r="E33" s="30">
        <f t="shared" si="11"/>
        <v>-17432.8</v>
      </c>
      <c r="F33" s="30">
        <f t="shared" si="11"/>
        <v>-25159.2</v>
      </c>
      <c r="G33" s="30">
        <f t="shared" si="11"/>
        <v>-14924.8</v>
      </c>
      <c r="H33" s="30">
        <f t="shared" si="11"/>
        <v>-14546.4</v>
      </c>
      <c r="I33" s="30">
        <f t="shared" si="11"/>
        <v>-34940.4</v>
      </c>
      <c r="J33" s="30">
        <f t="shared" si="11"/>
        <v>-4276.8</v>
      </c>
      <c r="K33" s="30">
        <f t="shared" si="9"/>
        <v>-203521.99999999997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0</v>
      </c>
      <c r="C37" s="27">
        <f t="shared" si="12"/>
        <v>0</v>
      </c>
      <c r="D37" s="27">
        <f t="shared" si="12"/>
        <v>-509128.53</v>
      </c>
      <c r="E37" s="27">
        <f t="shared" si="12"/>
        <v>0</v>
      </c>
      <c r="F37" s="27">
        <f t="shared" si="12"/>
        <v>0</v>
      </c>
      <c r="G37" s="27">
        <f t="shared" si="12"/>
        <v>0</v>
      </c>
      <c r="H37" s="27">
        <f t="shared" si="12"/>
        <v>-378000</v>
      </c>
      <c r="I37" s="27">
        <f t="shared" si="12"/>
        <v>0</v>
      </c>
      <c r="J37" s="27">
        <f t="shared" si="12"/>
        <v>-6695.59</v>
      </c>
      <c r="K37" s="30">
        <f t="shared" si="9"/>
        <v>-893824.12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-23128.53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-6695.59</v>
      </c>
      <c r="K38" s="30">
        <f t="shared" si="9"/>
        <v>-29824.12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30">
        <f aca="true" t="shared" si="13" ref="K45:K52">SUM(B45:J45)</f>
        <v>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-486000</v>
      </c>
      <c r="E46" s="17">
        <v>0</v>
      </c>
      <c r="F46" s="17">
        <v>0</v>
      </c>
      <c r="G46" s="17">
        <v>0</v>
      </c>
      <c r="H46" s="17">
        <v>-378000</v>
      </c>
      <c r="I46" s="17">
        <v>0</v>
      </c>
      <c r="J46" s="17">
        <v>0</v>
      </c>
      <c r="K46" s="30">
        <f t="shared" si="13"/>
        <v>-864000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/>
      <c r="C53" s="15"/>
      <c r="D53" s="15"/>
      <c r="E53" s="15"/>
      <c r="F53" s="15"/>
      <c r="G53" s="15"/>
      <c r="H53" s="15"/>
      <c r="I53" s="15"/>
      <c r="J53" s="15"/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625786.73</v>
      </c>
      <c r="C54" s="27">
        <f t="shared" si="15"/>
        <v>529898.19</v>
      </c>
      <c r="D54" s="27">
        <f t="shared" si="15"/>
        <v>230842.48999999987</v>
      </c>
      <c r="E54" s="27">
        <f t="shared" si="15"/>
        <v>393109.87000000005</v>
      </c>
      <c r="F54" s="27">
        <f t="shared" si="15"/>
        <v>508561.4699999999</v>
      </c>
      <c r="G54" s="27">
        <f t="shared" si="15"/>
        <v>574575.7199999999</v>
      </c>
      <c r="H54" s="27">
        <f t="shared" si="15"/>
        <v>163634.63</v>
      </c>
      <c r="I54" s="27">
        <f t="shared" si="15"/>
        <v>674003.01</v>
      </c>
      <c r="J54" s="27">
        <f t="shared" si="15"/>
        <v>173137.32</v>
      </c>
      <c r="K54" s="20">
        <f>SUM(B54:J54)</f>
        <v>3873549.4299999992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/>
      <c r="C59" s="12"/>
      <c r="D59" s="12"/>
      <c r="E59" s="12"/>
      <c r="F59" s="12"/>
      <c r="G59" s="12"/>
      <c r="H59" s="12"/>
      <c r="I59" s="12"/>
      <c r="J59" s="12"/>
      <c r="K59" s="12"/>
    </row>
    <row r="60" spans="1:12" ht="16.5" customHeight="1">
      <c r="A60" s="11" t="s">
        <v>5</v>
      </c>
      <c r="B60" s="10">
        <f aca="true" t="shared" si="17" ref="B60:J60">SUM(B61:B72)</f>
        <v>625786.72</v>
      </c>
      <c r="C60" s="10">
        <f t="shared" si="17"/>
        <v>529898.19</v>
      </c>
      <c r="D60" s="10">
        <f t="shared" si="17"/>
        <v>230842.5</v>
      </c>
      <c r="E60" s="10">
        <f t="shared" si="17"/>
        <v>393109.87</v>
      </c>
      <c r="F60" s="10">
        <f t="shared" si="17"/>
        <v>508561.47</v>
      </c>
      <c r="G60" s="10">
        <f t="shared" si="17"/>
        <v>574575.73</v>
      </c>
      <c r="H60" s="10">
        <f t="shared" si="17"/>
        <v>163634.62</v>
      </c>
      <c r="I60" s="10">
        <f>SUM(I61:I73)</f>
        <v>674003.01</v>
      </c>
      <c r="J60" s="10">
        <f t="shared" si="17"/>
        <v>173137.32</v>
      </c>
      <c r="K60" s="5">
        <f>SUM(K61:K73)</f>
        <v>3873549.43</v>
      </c>
      <c r="L60" s="9"/>
    </row>
    <row r="61" spans="1:12" ht="16.5" customHeight="1">
      <c r="A61" s="7" t="s">
        <v>56</v>
      </c>
      <c r="B61" s="8">
        <v>546875.01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546875.01</v>
      </c>
      <c r="L61"/>
    </row>
    <row r="62" spans="1:12" ht="16.5" customHeight="1">
      <c r="A62" s="7" t="s">
        <v>57</v>
      </c>
      <c r="B62" s="8">
        <v>78911.71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78911.71</v>
      </c>
      <c r="L62"/>
    </row>
    <row r="63" spans="1:12" ht="16.5" customHeight="1">
      <c r="A63" s="7" t="s">
        <v>4</v>
      </c>
      <c r="B63" s="6">
        <v>0</v>
      </c>
      <c r="C63" s="8">
        <v>529898.19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529898.19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230842.5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8"/>
        <v>230842.5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393109.87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393109.87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508561.47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508561.47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574575.73</v>
      </c>
      <c r="H67" s="6">
        <v>0</v>
      </c>
      <c r="I67" s="6">
        <v>0</v>
      </c>
      <c r="J67" s="6">
        <v>0</v>
      </c>
      <c r="K67" s="5">
        <f t="shared" si="18"/>
        <v>574575.73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163634.62</v>
      </c>
      <c r="I68" s="6">
        <v>0</v>
      </c>
      <c r="J68" s="6">
        <v>0</v>
      </c>
      <c r="K68" s="5">
        <f t="shared" si="18"/>
        <v>163634.62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265489.79</v>
      </c>
      <c r="J70" s="6">
        <v>0</v>
      </c>
      <c r="K70" s="5">
        <f t="shared" si="18"/>
        <v>265489.79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408513.22</v>
      </c>
      <c r="J71" s="6">
        <v>0</v>
      </c>
      <c r="K71" s="5">
        <f t="shared" si="18"/>
        <v>408513.22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f>+J54</f>
        <v>173137.32</v>
      </c>
      <c r="K72" s="5">
        <f t="shared" si="18"/>
        <v>173137.32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2019-11-04T19:07:05Z</cp:lastPrinted>
  <dcterms:created xsi:type="dcterms:W3CDTF">2019-10-31T14:19:54Z</dcterms:created>
  <dcterms:modified xsi:type="dcterms:W3CDTF">2023-06-15T20:27:39Z</dcterms:modified>
  <cp:category/>
  <cp:version/>
  <cp:contentType/>
  <cp:contentStatus/>
</cp:coreProperties>
</file>