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<sst xmlns="http://schemas.openxmlformats.org/spreadsheetml/2006/main" count="82" uniqueCount="81">
  <si>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</si>
  <si>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</si>
  <si>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</si>
  <si>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</si>
  <si>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</si>
  <si>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</si>
  <si>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</si>
  <si>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</si>
  <si>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</si>
  <si>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</si>
  <si>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</si>
  <si>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</si>
  <si>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</si>
  <si>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</si>
  <si>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</si>
  <si>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</si>
  <si>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</si>
  <si>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</si>
  <si>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</si>
  <si>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</si>
  <si>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</si>
  <si>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</si>
  <si>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</si>
  <si>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</si>
  <si>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</si>
  <si>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</si>
  <si>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</si>
  <si>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</si>
  <si>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</si>
  <si>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</si>
  <si>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</si>
  <si>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</si>
  <si>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</si>
  <si>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</si>
  <si>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</si>
  <si>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</si>
  <si>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</si>
  <si>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</si>
  <si>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</si>
  <si>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</si>
  <si>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</si>
  <si>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</si>
  <si>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</si>
  <si>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</si>
  <si>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</si>
  <si>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</si>
  <si>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</si>
  <si>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</si>
  <si>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</si>
  <si>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</si>
  <si>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</si>
  <si>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</si>
  <si>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</si>
  <si>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</si>
  <si>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</si>
  <si>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</si>
  <si>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</si>
  <si>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</si>
  <si>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</si>
  <si>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</si>
  <si>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</si>
  <si>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</si>
  <si>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</si>
  <si>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</si>
  <si>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</si>
  <si>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</si>
  <si>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</si>
  <si>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</si>
  <si>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</si>
  <si>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</si>
  <si>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</si>
  <si>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</si>
  <si>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</si>
  <si>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</si>
  <si>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</si>
  <si>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</si>
  <si>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</si>
  <si>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</si>
  <si>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</si>
  <si>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</si>
  <si>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10/06/23 - VENCIMENTO 16/06/23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</si>
</sst>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173604</v>
      </c>
      <c r="C7" s="46">
        <f aca="true" t="shared" si="0" ref="C7:J7">+C8+C11</f>
        <v>143083</v>
      </c>
      <c r="D7" s="46">
        <f t="shared" si="0"/>
        <v>199805</v>
      </c>
      <c r="E7" s="46">
        <f t="shared" si="0"/>
        <v>92709</v>
      </c>
      <c r="F7" s="46">
        <f t="shared" si="0"/>
        <v>134299</v>
      </c>
      <c r="G7" s="46">
        <f t="shared" si="0"/>
        <v>145881</v>
      </c>
      <c r="H7" s="46">
        <f t="shared" si="0"/>
        <v>156440</v>
      </c>
      <c r="I7" s="46">
        <f t="shared" si="0"/>
        <v>199692</v>
      </c>
      <c r="J7" s="46">
        <f t="shared" si="0"/>
        <v>47594</v>
      </c>
      <c r="K7" s="38">
        <f aca="true" t="shared" si="1" ref="K7:K13">SUM(B7:J7)</f>
        <v>1293107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10824</v>
      </c>
      <c r="C8" s="44">
        <f t="shared" si="2"/>
        <v>12747</v>
      </c>
      <c r="D8" s="44">
        <f t="shared" si="2"/>
        <v>13329</v>
      </c>
      <c r="E8" s="44">
        <f t="shared" si="2"/>
        <v>7722</v>
      </c>
      <c r="F8" s="44">
        <f t="shared" si="2"/>
        <v>8512</v>
      </c>
      <c r="G8" s="44">
        <f t="shared" si="2"/>
        <v>5299</v>
      </c>
      <c r="H8" s="44">
        <f t="shared" si="2"/>
        <v>4611</v>
      </c>
      <c r="I8" s="44">
        <f t="shared" si="2"/>
        <v>11210</v>
      </c>
      <c r="J8" s="44">
        <f t="shared" si="2"/>
        <v>1488</v>
      </c>
      <c r="K8" s="38">
        <f t="shared" si="1"/>
        <v>75742</v>
      </c>
      <c r="L8"/>
      <c r="M8"/>
      <c r="N8"/>
    </row>
    <row r="9" spans="1:14" ht="16.5" customHeight="1">
      <c r="A9" s="22" t="s">
        <v>32</v>
      </c>
      <c r="B9" s="44">
        <v>10808</v>
      </c>
      <c r="C9" s="44">
        <v>12746</v>
      </c>
      <c r="D9" s="44">
        <v>13325</v>
      </c>
      <c r="E9" s="44">
        <v>7558</v>
      </c>
      <c r="F9" s="44">
        <v>8503</v>
      </c>
      <c r="G9" s="44">
        <v>5299</v>
      </c>
      <c r="H9" s="44">
        <v>4611</v>
      </c>
      <c r="I9" s="44">
        <v>11180</v>
      </c>
      <c r="J9" s="44">
        <v>1488</v>
      </c>
      <c r="K9" s="38">
        <f t="shared" si="1"/>
        <v>75518</v>
      </c>
      <c r="L9"/>
      <c r="M9"/>
      <c r="N9"/>
    </row>
    <row r="10" spans="1:14" ht="16.5" customHeight="1">
      <c r="A10" s="22" t="s">
        <v>31</v>
      </c>
      <c r="B10" s="44">
        <v>16</v>
      </c>
      <c r="C10" s="44">
        <v>1</v>
      </c>
      <c r="D10" s="44">
        <v>4</v>
      </c>
      <c r="E10" s="44">
        <v>164</v>
      </c>
      <c r="F10" s="44">
        <v>9</v>
      </c>
      <c r="G10" s="44">
        <v>0</v>
      </c>
      <c r="H10" s="44">
        <v>0</v>
      </c>
      <c r="I10" s="44">
        <v>30</v>
      </c>
      <c r="J10" s="44">
        <v>0</v>
      </c>
      <c r="K10" s="38">
        <f t="shared" si="1"/>
        <v>224</v>
      </c>
      <c r="L10"/>
      <c r="M10"/>
      <c r="N10"/>
    </row>
    <row r="11" spans="1:14" ht="16.5" customHeight="1">
      <c r="A11" s="43" t="s">
        <v>67</v>
      </c>
      <c r="B11" s="42">
        <v>162780</v>
      </c>
      <c r="C11" s="42">
        <v>130336</v>
      </c>
      <c r="D11" s="42">
        <v>186476</v>
      </c>
      <c r="E11" s="42">
        <v>84987</v>
      </c>
      <c r="F11" s="42">
        <v>125787</v>
      </c>
      <c r="G11" s="42">
        <v>140582</v>
      </c>
      <c r="H11" s="42">
        <v>151829</v>
      </c>
      <c r="I11" s="42">
        <v>188482</v>
      </c>
      <c r="J11" s="42">
        <v>46106</v>
      </c>
      <c r="K11" s="38">
        <f t="shared" si="1"/>
        <v>1217365</v>
      </c>
      <c r="L11" s="59"/>
      <c r="M11" s="59"/>
      <c r="N11" s="59"/>
    </row>
    <row r="12" spans="1:14" ht="16.5" customHeight="1">
      <c r="A12" s="22" t="s">
        <v>79</v>
      </c>
      <c r="B12" s="42">
        <v>13286</v>
      </c>
      <c r="C12" s="42">
        <v>11442</v>
      </c>
      <c r="D12" s="42">
        <v>15878</v>
      </c>
      <c r="E12" s="42">
        <v>9343</v>
      </c>
      <c r="F12" s="42">
        <v>8837</v>
      </c>
      <c r="G12" s="42">
        <v>8454</v>
      </c>
      <c r="H12" s="42">
        <v>7887</v>
      </c>
      <c r="I12" s="42">
        <v>10349</v>
      </c>
      <c r="J12" s="42">
        <v>2044</v>
      </c>
      <c r="K12" s="38">
        <f t="shared" si="1"/>
        <v>87520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149494</v>
      </c>
      <c r="C13" s="42">
        <f>+C11-C12</f>
        <v>118894</v>
      </c>
      <c r="D13" s="42">
        <f>+D11-D12</f>
        <v>170598</v>
      </c>
      <c r="E13" s="42">
        <f aca="true" t="shared" si="3" ref="E13:J13">+E11-E12</f>
        <v>75644</v>
      </c>
      <c r="F13" s="42">
        <f t="shared" si="3"/>
        <v>116950</v>
      </c>
      <c r="G13" s="42">
        <f t="shared" si="3"/>
        <v>132128</v>
      </c>
      <c r="H13" s="42">
        <f t="shared" si="3"/>
        <v>143942</v>
      </c>
      <c r="I13" s="42">
        <f t="shared" si="3"/>
        <v>178133</v>
      </c>
      <c r="J13" s="42">
        <f t="shared" si="3"/>
        <v>44062</v>
      </c>
      <c r="K13" s="38">
        <f t="shared" si="1"/>
        <v>1129845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1.444499239758825</v>
      </c>
      <c r="C18" s="39">
        <v>1.562686492345167</v>
      </c>
      <c r="D18" s="39">
        <v>1.306003924918469</v>
      </c>
      <c r="E18" s="39">
        <v>1.740098782948108</v>
      </c>
      <c r="F18" s="39">
        <v>1.24997628887386</v>
      </c>
      <c r="G18" s="39">
        <v>1.387256440302962</v>
      </c>
      <c r="H18" s="39">
        <v>1.393199299153751</v>
      </c>
      <c r="I18" s="39">
        <v>1.381323375147394</v>
      </c>
      <c r="J18" s="39">
        <v>1.349435881066164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71</v>
      </c>
      <c r="B20" s="36">
        <f>SUM(B21:B28)</f>
        <v>1146520.8699999999</v>
      </c>
      <c r="C20" s="36">
        <f aca="true" t="shared" si="4" ref="C20:J20">SUM(C21:C28)</f>
        <v>1132632.8</v>
      </c>
      <c r="D20" s="36">
        <f t="shared" si="4"/>
        <v>1461648.1500000001</v>
      </c>
      <c r="E20" s="36">
        <f t="shared" si="4"/>
        <v>787768.13</v>
      </c>
      <c r="F20" s="36">
        <f t="shared" si="4"/>
        <v>862589.0399999999</v>
      </c>
      <c r="G20" s="36">
        <f t="shared" si="4"/>
        <v>1050732.95</v>
      </c>
      <c r="H20" s="36">
        <f t="shared" si="4"/>
        <v>906177.2999999999</v>
      </c>
      <c r="I20" s="36">
        <f t="shared" si="4"/>
        <v>1161953.38</v>
      </c>
      <c r="J20" s="36">
        <f t="shared" si="4"/>
        <v>307643.04</v>
      </c>
      <c r="K20" s="36">
        <f aca="true" t="shared" si="5" ref="K20:K28">SUM(B20:J20)</f>
        <v>8817665.66</v>
      </c>
      <c r="L20"/>
      <c r="M20"/>
      <c r="N20"/>
    </row>
    <row r="21" spans="1:14" ht="16.5" customHeight="1">
      <c r="A21" s="35" t="s">
        <v>28</v>
      </c>
      <c r="B21" s="58">
        <f>ROUND((B15+B16)*B7,2)</f>
        <v>769221.96</v>
      </c>
      <c r="C21" s="58">
        <f>ROUND((C15+C16)*C7,2)</f>
        <v>696485.12</v>
      </c>
      <c r="D21" s="58">
        <f aca="true" t="shared" si="6" ref="D21:J21">ROUND((D15+D16)*D7,2)</f>
        <v>1078187.74</v>
      </c>
      <c r="E21" s="58">
        <f t="shared" si="6"/>
        <v>434953.54</v>
      </c>
      <c r="F21" s="58">
        <f t="shared" si="6"/>
        <v>666781.11</v>
      </c>
      <c r="G21" s="58">
        <f t="shared" si="6"/>
        <v>731622.39</v>
      </c>
      <c r="H21" s="58">
        <f t="shared" si="6"/>
        <v>624696.21</v>
      </c>
      <c r="I21" s="58">
        <f t="shared" si="6"/>
        <v>805497.62</v>
      </c>
      <c r="J21" s="58">
        <f t="shared" si="6"/>
        <v>217228.53</v>
      </c>
      <c r="K21" s="30">
        <f t="shared" si="5"/>
        <v>6024674.220000001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341918.58</v>
      </c>
      <c r="C22" s="30">
        <f t="shared" si="7"/>
        <v>391902.77</v>
      </c>
      <c r="D22" s="30">
        <f t="shared" si="7"/>
        <v>329929.68</v>
      </c>
      <c r="E22" s="30">
        <f t="shared" si="7"/>
        <v>321908.59</v>
      </c>
      <c r="F22" s="30">
        <f t="shared" si="7"/>
        <v>166679.47</v>
      </c>
      <c r="G22" s="30">
        <f t="shared" si="7"/>
        <v>283325.48</v>
      </c>
      <c r="H22" s="30">
        <f t="shared" si="7"/>
        <v>245630.11</v>
      </c>
      <c r="I22" s="30">
        <f t="shared" si="7"/>
        <v>307155.07</v>
      </c>
      <c r="J22" s="30">
        <f t="shared" si="7"/>
        <v>75907.44</v>
      </c>
      <c r="K22" s="30">
        <f t="shared" si="5"/>
        <v>2464357.19</v>
      </c>
      <c r="L22"/>
      <c r="M22"/>
      <c r="N22"/>
    </row>
    <row r="23" spans="1:14" ht="16.5" customHeight="1">
      <c r="A23" s="18" t="s">
        <v>26</v>
      </c>
      <c r="B23" s="30">
        <v>31073.02</v>
      </c>
      <c r="C23" s="30">
        <v>38279.88</v>
      </c>
      <c r="D23" s="30">
        <v>45187.58</v>
      </c>
      <c r="E23" s="30">
        <v>25675.19</v>
      </c>
      <c r="F23" s="30">
        <v>25548.39</v>
      </c>
      <c r="G23" s="30">
        <v>31909.07</v>
      </c>
      <c r="H23" s="30">
        <v>30345.07</v>
      </c>
      <c r="I23" s="30">
        <v>43141.38</v>
      </c>
      <c r="J23" s="30">
        <v>11934.31</v>
      </c>
      <c r="K23" s="30">
        <f t="shared" si="5"/>
        <v>283093.89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1281.42</v>
      </c>
      <c r="C26" s="30">
        <v>1265.26</v>
      </c>
      <c r="D26" s="30">
        <v>1634.07</v>
      </c>
      <c r="E26" s="30">
        <v>880.3</v>
      </c>
      <c r="F26" s="30">
        <v>963.75</v>
      </c>
      <c r="G26" s="30">
        <v>1173.73</v>
      </c>
      <c r="H26" s="30">
        <v>1012.21</v>
      </c>
      <c r="I26" s="30">
        <v>1297.57</v>
      </c>
      <c r="J26" s="30">
        <v>344.58</v>
      </c>
      <c r="K26" s="30">
        <f t="shared" si="5"/>
        <v>9852.890000000001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6540.290000000001</v>
      </c>
      <c r="L28" s="59"/>
      <c r="M28" s="59"/>
      <c r="N28" s="59"/>
    </row>
    <row r="29" spans="1:11" ht="12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" customHeight="1">
      <c r="A30" s="18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4" ht="16.5" customHeight="1">
      <c r="A31" s="16" t="s">
        <v>23</v>
      </c>
      <c r="B31" s="30">
        <f aca="true" t="shared" si="8" ref="B31:J31">+B32+B37+B49</f>
        <v>-47555.2</v>
      </c>
      <c r="C31" s="30">
        <f t="shared" si="8"/>
        <v>-56082.4</v>
      </c>
      <c r="D31" s="30">
        <f t="shared" si="8"/>
        <v>-1125758.53</v>
      </c>
      <c r="E31" s="30">
        <f t="shared" si="8"/>
        <v>-33255.2</v>
      </c>
      <c r="F31" s="30">
        <f t="shared" si="8"/>
        <v>-37413.2</v>
      </c>
      <c r="G31" s="30">
        <f t="shared" si="8"/>
        <v>-23315.6</v>
      </c>
      <c r="H31" s="30">
        <f t="shared" si="8"/>
        <v>-713288.4</v>
      </c>
      <c r="I31" s="30">
        <f t="shared" si="8"/>
        <v>-49192</v>
      </c>
      <c r="J31" s="30">
        <f t="shared" si="8"/>
        <v>-13242.79</v>
      </c>
      <c r="K31" s="30">
        <f aca="true" t="shared" si="9" ref="K31:K39">SUM(B31:J31)</f>
        <v>-2099103.3200000003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-47555.2</v>
      </c>
      <c r="C32" s="30">
        <f t="shared" si="10"/>
        <v>-56082.4</v>
      </c>
      <c r="D32" s="30">
        <f t="shared" si="10"/>
        <v>-58630</v>
      </c>
      <c r="E32" s="30">
        <f t="shared" si="10"/>
        <v>-33255.2</v>
      </c>
      <c r="F32" s="30">
        <f t="shared" si="10"/>
        <v>-37413.2</v>
      </c>
      <c r="G32" s="30">
        <f t="shared" si="10"/>
        <v>-23315.6</v>
      </c>
      <c r="H32" s="30">
        <f t="shared" si="10"/>
        <v>-20288.4</v>
      </c>
      <c r="I32" s="30">
        <f t="shared" si="10"/>
        <v>-49192</v>
      </c>
      <c r="J32" s="30">
        <f t="shared" si="10"/>
        <v>-6547.2</v>
      </c>
      <c r="K32" s="30">
        <f t="shared" si="9"/>
        <v>-332279.2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-47555.2</v>
      </c>
      <c r="C33" s="30">
        <f t="shared" si="11"/>
        <v>-56082.4</v>
      </c>
      <c r="D33" s="30">
        <f t="shared" si="11"/>
        <v>-58630</v>
      </c>
      <c r="E33" s="30">
        <f t="shared" si="11"/>
        <v>-33255.2</v>
      </c>
      <c r="F33" s="30">
        <f t="shared" si="11"/>
        <v>-37413.2</v>
      </c>
      <c r="G33" s="30">
        <f t="shared" si="11"/>
        <v>-23315.6</v>
      </c>
      <c r="H33" s="30">
        <f t="shared" si="11"/>
        <v>-20288.4</v>
      </c>
      <c r="I33" s="30">
        <f t="shared" si="11"/>
        <v>-49192</v>
      </c>
      <c r="J33" s="30">
        <f t="shared" si="11"/>
        <v>-6547.2</v>
      </c>
      <c r="K33" s="30">
        <f t="shared" si="9"/>
        <v>-332279.2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-1067128.53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-6695.59</v>
      </c>
      <c r="K37" s="30">
        <f t="shared" si="9"/>
        <v>-1766824.12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1098965.67</v>
      </c>
      <c r="C54" s="27">
        <f t="shared" si="15"/>
        <v>1076550.4000000001</v>
      </c>
      <c r="D54" s="27">
        <f t="shared" si="15"/>
        <v>335889.6200000001</v>
      </c>
      <c r="E54" s="27">
        <f t="shared" si="15"/>
        <v>754512.93</v>
      </c>
      <c r="F54" s="27">
        <f t="shared" si="15"/>
        <v>825175.84</v>
      </c>
      <c r="G54" s="27">
        <f t="shared" si="15"/>
        <v>1027417.35</v>
      </c>
      <c r="H54" s="27">
        <f t="shared" si="15"/>
        <v>192888.8999999999</v>
      </c>
      <c r="I54" s="27">
        <f t="shared" si="15"/>
        <v>1112761.38</v>
      </c>
      <c r="J54" s="27">
        <f t="shared" si="15"/>
        <v>294400.25</v>
      </c>
      <c r="K54" s="20">
        <f>SUM(B54:J54)</f>
        <v>6718562.340000001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2" ht="16.5" customHeight="1">
      <c r="A60" s="11" t="s">
        <v>5</v>
      </c>
      <c r="B60" s="10">
        <f aca="true" t="shared" si="17" ref="B60:J60">SUM(B61:B72)</f>
        <v>1098965.68</v>
      </c>
      <c r="C60" s="10">
        <f t="shared" si="17"/>
        <v>1076550.4</v>
      </c>
      <c r="D60" s="10">
        <f t="shared" si="17"/>
        <v>335889.63</v>
      </c>
      <c r="E60" s="10">
        <f t="shared" si="17"/>
        <v>754512.93</v>
      </c>
      <c r="F60" s="10">
        <f t="shared" si="17"/>
        <v>825175.83</v>
      </c>
      <c r="G60" s="10">
        <f t="shared" si="17"/>
        <v>1027417.35</v>
      </c>
      <c r="H60" s="10">
        <f t="shared" si="17"/>
        <v>192888.9</v>
      </c>
      <c r="I60" s="10">
        <f>SUM(I61:I73)</f>
        <v>1112761.38</v>
      </c>
      <c r="J60" s="10">
        <f t="shared" si="17"/>
        <v>294400.25</v>
      </c>
      <c r="K60" s="5">
        <f>SUM(K61:K73)</f>
        <v>6718562.350000001</v>
      </c>
      <c r="L60" s="9"/>
    </row>
    <row r="61" spans="1:12" ht="16.5" customHeight="1">
      <c r="A61" s="7" t="s">
        <v>56</v>
      </c>
      <c r="B61" s="8">
        <v>960496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960496</v>
      </c>
      <c r="L61"/>
    </row>
    <row r="62" spans="1:12" ht="16.5" customHeight="1">
      <c r="A62" s="7" t="s">
        <v>57</v>
      </c>
      <c r="B62" s="8">
        <v>138469.68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138469.68</v>
      </c>
      <c r="L62"/>
    </row>
    <row r="63" spans="1:12" ht="16.5" customHeight="1">
      <c r="A63" s="7" t="s">
        <v>4</v>
      </c>
      <c r="B63" s="6">
        <v>0</v>
      </c>
      <c r="C63" s="8">
        <v>1076550.4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1076550.4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335889.63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335889.63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754512.93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754512.93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825175.83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825175.83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1027417.35</v>
      </c>
      <c r="H67" s="6">
        <v>0</v>
      </c>
      <c r="I67" s="6">
        <v>0</v>
      </c>
      <c r="J67" s="6">
        <v>0</v>
      </c>
      <c r="K67" s="5">
        <f t="shared" si="18"/>
        <v>1027417.35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192888.9</v>
      </c>
      <c r="I68" s="6">
        <v>0</v>
      </c>
      <c r="J68" s="6">
        <v>0</v>
      </c>
      <c r="K68" s="5">
        <f t="shared" si="18"/>
        <v>192888.9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446217.31</v>
      </c>
      <c r="J70" s="6">
        <v>0</v>
      </c>
      <c r="K70" s="5">
        <f t="shared" si="18"/>
        <v>446217.31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666544.07</v>
      </c>
      <c r="J71" s="6">
        <v>0</v>
      </c>
      <c r="K71" s="5">
        <f t="shared" si="18"/>
        <v>666544.07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294400.25</v>
      </c>
      <c r="K72" s="5">
        <f t="shared" si="18"/>
        <v>294400.25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2023-06-15T20:11:27Z</dcterms:modified>
  <cp:category/>
  <cp:version/>
  <cp:contentType/>
  <cp:contentStatus/>
</cp:coreProperties>
</file>