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<sst xmlns="http://schemas.openxmlformats.org/spreadsheetml/2006/main" count="82" uniqueCount="81">
  <si>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</si>
  <si>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</si>
  <si>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</si>
  <si>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</si>
  <si>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</si>
  <si>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</si>
  <si>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</si>
  <si>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</si>
  <si>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</si>
  <si>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</si>
  <si>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</si>
  <si>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</si>
  <si>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</si>
  <si>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</si>
  <si>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</si>
  <si>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</si>
  <si>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</si>
  <si>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</si>
  <si>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</si>
  <si>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</si>
  <si>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</si>
  <si>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</si>
  <si>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</si>
  <si>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</si>
  <si>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</si>
  <si>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</si>
  <si>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</si>
  <si>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</si>
  <si>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</si>
  <si>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</si>
  <si>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</si>
  <si>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</si>
  <si>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</si>
  <si>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</si>
  <si>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</si>
  <si>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</si>
  <si>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</si>
  <si>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</si>
  <si>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</si>
  <si>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</si>
  <si>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</si>
  <si>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</si>
  <si>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</si>
  <si>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</si>
  <si>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</si>
  <si>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</si>
  <si>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</si>
  <si>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</si>
  <si>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</si>
  <si>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</si>
  <si>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</si>
  <si>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</si>
  <si>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</si>
  <si>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</si>
  <si>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</si>
  <si>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</si>
  <si>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</si>
  <si>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</si>
  <si>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</si>
  <si>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</si>
  <si>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</si>
  <si>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</si>
  <si>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</si>
  <si>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</si>
  <si>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</si>
  <si>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</si>
  <si>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</si>
  <si>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</si>
  <si>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</si>
  <si>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</si>
  <si>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</si>
  <si>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</si>
  <si>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</si>
  <si>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</si>
  <si>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</si>
  <si>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</si>
  <si>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</si>
  <si>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</si>
  <si>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</si>
  <si>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</si>
  <si>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08/06/23 - VENCIMENTO 15/06/23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</si>
</sst>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126450</v>
      </c>
      <c r="C7" s="46">
        <f aca="true" t="shared" si="0" ref="C7:J7">+C8+C11</f>
        <v>93499</v>
      </c>
      <c r="D7" s="46">
        <f t="shared" si="0"/>
        <v>139240</v>
      </c>
      <c r="E7" s="46">
        <f t="shared" si="0"/>
        <v>67828</v>
      </c>
      <c r="F7" s="46">
        <f t="shared" si="0"/>
        <v>105279</v>
      </c>
      <c r="G7" s="46">
        <f t="shared" si="0"/>
        <v>108393</v>
      </c>
      <c r="H7" s="46">
        <f t="shared" si="0"/>
        <v>121971</v>
      </c>
      <c r="I7" s="46">
        <f t="shared" si="0"/>
        <v>151808</v>
      </c>
      <c r="J7" s="46">
        <f t="shared" si="0"/>
        <v>37913</v>
      </c>
      <c r="K7" s="38">
        <f aca="true" t="shared" si="1" ref="K7:K13">SUM(B7:J7)</f>
        <v>952381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8194</v>
      </c>
      <c r="C8" s="44">
        <f t="shared" si="2"/>
        <v>6758</v>
      </c>
      <c r="D8" s="44">
        <f t="shared" si="2"/>
        <v>8318</v>
      </c>
      <c r="E8" s="44">
        <f t="shared" si="2"/>
        <v>4903</v>
      </c>
      <c r="F8" s="44">
        <f t="shared" si="2"/>
        <v>6862</v>
      </c>
      <c r="G8" s="44">
        <f t="shared" si="2"/>
        <v>3905</v>
      </c>
      <c r="H8" s="44">
        <f t="shared" si="2"/>
        <v>3556</v>
      </c>
      <c r="I8" s="44">
        <f t="shared" si="2"/>
        <v>8754</v>
      </c>
      <c r="J8" s="44">
        <f t="shared" si="2"/>
        <v>1210</v>
      </c>
      <c r="K8" s="38">
        <f t="shared" si="1"/>
        <v>52460</v>
      </c>
      <c r="L8"/>
      <c r="M8"/>
      <c r="N8"/>
    </row>
    <row r="9" spans="1:14" ht="16.5" customHeight="1">
      <c r="A9" s="22" t="s">
        <v>32</v>
      </c>
      <c r="B9" s="44">
        <v>8180</v>
      </c>
      <c r="C9" s="44">
        <v>6758</v>
      </c>
      <c r="D9" s="44">
        <v>8318</v>
      </c>
      <c r="E9" s="44">
        <v>4794</v>
      </c>
      <c r="F9" s="44">
        <v>6853</v>
      </c>
      <c r="G9" s="44">
        <v>3904</v>
      </c>
      <c r="H9" s="44">
        <v>3556</v>
      </c>
      <c r="I9" s="44">
        <v>8729</v>
      </c>
      <c r="J9" s="44">
        <v>1210</v>
      </c>
      <c r="K9" s="38">
        <f t="shared" si="1"/>
        <v>52302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0</v>
      </c>
      <c r="D10" s="44">
        <v>0</v>
      </c>
      <c r="E10" s="44">
        <v>109</v>
      </c>
      <c r="F10" s="44">
        <v>9</v>
      </c>
      <c r="G10" s="44">
        <v>1</v>
      </c>
      <c r="H10" s="44">
        <v>0</v>
      </c>
      <c r="I10" s="44">
        <v>25</v>
      </c>
      <c r="J10" s="44">
        <v>0</v>
      </c>
      <c r="K10" s="38">
        <f t="shared" si="1"/>
        <v>158</v>
      </c>
      <c r="L10"/>
      <c r="M10"/>
      <c r="N10"/>
    </row>
    <row r="11" spans="1:14" ht="16.5" customHeight="1">
      <c r="A11" s="43" t="s">
        <v>67</v>
      </c>
      <c r="B11" s="42">
        <v>118256</v>
      </c>
      <c r="C11" s="42">
        <v>86741</v>
      </c>
      <c r="D11" s="42">
        <v>130922</v>
      </c>
      <c r="E11" s="42">
        <v>62925</v>
      </c>
      <c r="F11" s="42">
        <v>98417</v>
      </c>
      <c r="G11" s="42">
        <v>104488</v>
      </c>
      <c r="H11" s="42">
        <v>118415</v>
      </c>
      <c r="I11" s="42">
        <v>143054</v>
      </c>
      <c r="J11" s="42">
        <v>36703</v>
      </c>
      <c r="K11" s="38">
        <f t="shared" si="1"/>
        <v>899921</v>
      </c>
      <c r="L11" s="59"/>
      <c r="M11" s="59"/>
      <c r="N11" s="59"/>
    </row>
    <row r="12" spans="1:14" ht="16.5" customHeight="1">
      <c r="A12" s="22" t="s">
        <v>79</v>
      </c>
      <c r="B12" s="42">
        <v>9089</v>
      </c>
      <c r="C12" s="42">
        <v>6886</v>
      </c>
      <c r="D12" s="42">
        <v>11234</v>
      </c>
      <c r="E12" s="42">
        <v>6625</v>
      </c>
      <c r="F12" s="42">
        <v>6666</v>
      </c>
      <c r="G12" s="42">
        <v>5863</v>
      </c>
      <c r="H12" s="42">
        <v>5640</v>
      </c>
      <c r="I12" s="42">
        <v>7288</v>
      </c>
      <c r="J12" s="42">
        <v>1411</v>
      </c>
      <c r="K12" s="38">
        <f t="shared" si="1"/>
        <v>60702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109167</v>
      </c>
      <c r="C13" s="42">
        <f>+C11-C12</f>
        <v>79855</v>
      </c>
      <c r="D13" s="42">
        <f>+D11-D12</f>
        <v>119688</v>
      </c>
      <c r="E13" s="42">
        <f aca="true" t="shared" si="3" ref="E13:J13">+E11-E12</f>
        <v>56300</v>
      </c>
      <c r="F13" s="42">
        <f t="shared" si="3"/>
        <v>91751</v>
      </c>
      <c r="G13" s="42">
        <f t="shared" si="3"/>
        <v>98625</v>
      </c>
      <c r="H13" s="42">
        <f t="shared" si="3"/>
        <v>112775</v>
      </c>
      <c r="I13" s="42">
        <f t="shared" si="3"/>
        <v>135766</v>
      </c>
      <c r="J13" s="42">
        <f t="shared" si="3"/>
        <v>35292</v>
      </c>
      <c r="K13" s="38">
        <f t="shared" si="1"/>
        <v>839219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1.071457061278805</v>
      </c>
      <c r="C18" s="39">
        <v>1.154841311339965</v>
      </c>
      <c r="D18" s="39">
        <v>1.058391989484721</v>
      </c>
      <c r="E18" s="39">
        <v>1.318052985066904</v>
      </c>
      <c r="F18" s="39">
        <v>0.989303238848121</v>
      </c>
      <c r="G18" s="39">
        <v>1.118697715774708</v>
      </c>
      <c r="H18" s="39">
        <v>1.154651769482012</v>
      </c>
      <c r="I18" s="39">
        <v>1.095511331060411</v>
      </c>
      <c r="J18" s="39">
        <v>1.021472118970174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633764.13</v>
      </c>
      <c r="C20" s="36">
        <f aca="true" t="shared" si="4" ref="C20:J20">SUM(C21:C28)</f>
        <v>563301.65</v>
      </c>
      <c r="D20" s="36">
        <f t="shared" si="4"/>
        <v>852325.4099999999</v>
      </c>
      <c r="E20" s="36">
        <f t="shared" si="4"/>
        <v>451090.83</v>
      </c>
      <c r="F20" s="36">
        <f t="shared" si="4"/>
        <v>546326.16</v>
      </c>
      <c r="G20" s="36">
        <f t="shared" si="4"/>
        <v>642408.8299999998</v>
      </c>
      <c r="H20" s="36">
        <f t="shared" si="4"/>
        <v>601750.22</v>
      </c>
      <c r="I20" s="36">
        <f t="shared" si="4"/>
        <v>717662.8900000001</v>
      </c>
      <c r="J20" s="36">
        <f t="shared" si="4"/>
        <v>191162.17</v>
      </c>
      <c r="K20" s="36">
        <f aca="true" t="shared" si="5" ref="K20:K28">SUM(B20:J20)</f>
        <v>5199792.289999999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560287.31</v>
      </c>
      <c r="C21" s="58">
        <f>ROUND((C15+C16)*C7,2)</f>
        <v>455125.08</v>
      </c>
      <c r="D21" s="58">
        <f aca="true" t="shared" si="6" ref="D21:J21">ROUND((D15+D16)*D7,2)</f>
        <v>751366.89</v>
      </c>
      <c r="E21" s="58">
        <f t="shared" si="6"/>
        <v>318221.84</v>
      </c>
      <c r="F21" s="58">
        <f t="shared" si="6"/>
        <v>522699.71</v>
      </c>
      <c r="G21" s="58">
        <f t="shared" si="6"/>
        <v>543612.57</v>
      </c>
      <c r="H21" s="58">
        <f t="shared" si="6"/>
        <v>487054.6</v>
      </c>
      <c r="I21" s="58">
        <f t="shared" si="6"/>
        <v>612347.93</v>
      </c>
      <c r="J21" s="58">
        <f t="shared" si="6"/>
        <v>173042.51</v>
      </c>
      <c r="K21" s="30">
        <f t="shared" si="5"/>
        <v>4423758.44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40036.48</v>
      </c>
      <c r="C22" s="30">
        <f t="shared" si="7"/>
        <v>70472.16</v>
      </c>
      <c r="D22" s="30">
        <f t="shared" si="7"/>
        <v>43873.81</v>
      </c>
      <c r="E22" s="30">
        <f t="shared" si="7"/>
        <v>101211.41</v>
      </c>
      <c r="F22" s="30">
        <f t="shared" si="7"/>
        <v>-5591.19</v>
      </c>
      <c r="G22" s="30">
        <f t="shared" si="7"/>
        <v>64525.57</v>
      </c>
      <c r="H22" s="30">
        <f t="shared" si="7"/>
        <v>75323.86</v>
      </c>
      <c r="I22" s="30">
        <f t="shared" si="7"/>
        <v>58486.17</v>
      </c>
      <c r="J22" s="30">
        <f t="shared" si="7"/>
        <v>3715.59</v>
      </c>
      <c r="K22" s="30">
        <f t="shared" si="5"/>
        <v>452053.86</v>
      </c>
      <c r="L22"/>
      <c r="M22"/>
      <c r="N22"/>
    </row>
    <row r="23" spans="1:14" ht="16.5" customHeight="1">
      <c r="A23" s="18" t="s">
        <v>26</v>
      </c>
      <c r="B23" s="30">
        <v>29251.48</v>
      </c>
      <c r="C23" s="30">
        <v>31970.89</v>
      </c>
      <c r="D23" s="30">
        <v>48811.55</v>
      </c>
      <c r="E23" s="30">
        <v>26477.92</v>
      </c>
      <c r="F23" s="30">
        <v>25597.18</v>
      </c>
      <c r="G23" s="30">
        <v>30389.29</v>
      </c>
      <c r="H23" s="30">
        <v>33774.32</v>
      </c>
      <c r="I23" s="30">
        <v>40650.64</v>
      </c>
      <c r="J23" s="30">
        <v>11825.92</v>
      </c>
      <c r="K23" s="30">
        <f t="shared" si="5"/>
        <v>278749.19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1162.97</v>
      </c>
      <c r="C26" s="30">
        <v>1033.75</v>
      </c>
      <c r="D26" s="30">
        <v>1564.08</v>
      </c>
      <c r="E26" s="30">
        <v>829.15</v>
      </c>
      <c r="F26" s="30">
        <v>1004.14</v>
      </c>
      <c r="G26" s="30">
        <v>1179.12</v>
      </c>
      <c r="H26" s="30">
        <v>1103.74</v>
      </c>
      <c r="I26" s="30">
        <v>1316.41</v>
      </c>
      <c r="J26" s="30">
        <v>349.97</v>
      </c>
      <c r="K26" s="30">
        <f t="shared" si="5"/>
        <v>9543.33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21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-35992</v>
      </c>
      <c r="C31" s="30">
        <f t="shared" si="8"/>
        <v>-29735.2</v>
      </c>
      <c r="D31" s="30">
        <f t="shared" si="8"/>
        <v>-545727.73</v>
      </c>
      <c r="E31" s="30">
        <f t="shared" si="8"/>
        <v>-21093.6</v>
      </c>
      <c r="F31" s="30">
        <f t="shared" si="8"/>
        <v>-30153.2</v>
      </c>
      <c r="G31" s="30">
        <f t="shared" si="8"/>
        <v>-17177.6</v>
      </c>
      <c r="H31" s="30">
        <f t="shared" si="8"/>
        <v>-393646.4</v>
      </c>
      <c r="I31" s="30">
        <f t="shared" si="8"/>
        <v>-38407.6</v>
      </c>
      <c r="J31" s="30">
        <f t="shared" si="8"/>
        <v>-12019.59</v>
      </c>
      <c r="K31" s="30">
        <f aca="true" t="shared" si="9" ref="K31:K39">SUM(B31:J31)</f>
        <v>-1123952.9200000002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-35992</v>
      </c>
      <c r="C32" s="30">
        <f t="shared" si="10"/>
        <v>-29735.2</v>
      </c>
      <c r="D32" s="30">
        <f t="shared" si="10"/>
        <v>-36599.2</v>
      </c>
      <c r="E32" s="30">
        <f t="shared" si="10"/>
        <v>-21093.6</v>
      </c>
      <c r="F32" s="30">
        <f t="shared" si="10"/>
        <v>-30153.2</v>
      </c>
      <c r="G32" s="30">
        <f t="shared" si="10"/>
        <v>-17177.6</v>
      </c>
      <c r="H32" s="30">
        <f t="shared" si="10"/>
        <v>-15646.4</v>
      </c>
      <c r="I32" s="30">
        <f t="shared" si="10"/>
        <v>-38407.6</v>
      </c>
      <c r="J32" s="30">
        <f t="shared" si="10"/>
        <v>-5324</v>
      </c>
      <c r="K32" s="30">
        <f t="shared" si="9"/>
        <v>-230128.80000000002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-35992</v>
      </c>
      <c r="C33" s="30">
        <f t="shared" si="11"/>
        <v>-29735.2</v>
      </c>
      <c r="D33" s="30">
        <f t="shared" si="11"/>
        <v>-36599.2</v>
      </c>
      <c r="E33" s="30">
        <f t="shared" si="11"/>
        <v>-21093.6</v>
      </c>
      <c r="F33" s="30">
        <f t="shared" si="11"/>
        <v>-30153.2</v>
      </c>
      <c r="G33" s="30">
        <f t="shared" si="11"/>
        <v>-17177.6</v>
      </c>
      <c r="H33" s="30">
        <f t="shared" si="11"/>
        <v>-15646.4</v>
      </c>
      <c r="I33" s="30">
        <f t="shared" si="11"/>
        <v>-38407.6</v>
      </c>
      <c r="J33" s="30">
        <f t="shared" si="11"/>
        <v>-5324</v>
      </c>
      <c r="K33" s="30">
        <f t="shared" si="9"/>
        <v>-230128.80000000002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-509128.53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-6695.59</v>
      </c>
      <c r="K37" s="30">
        <f t="shared" si="9"/>
        <v>-893824.12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597772.13</v>
      </c>
      <c r="C54" s="27">
        <f t="shared" si="15"/>
        <v>533566.4500000001</v>
      </c>
      <c r="D54" s="27">
        <f t="shared" si="15"/>
        <v>306597.67999999993</v>
      </c>
      <c r="E54" s="27">
        <f t="shared" si="15"/>
        <v>429997.23000000004</v>
      </c>
      <c r="F54" s="27">
        <f t="shared" si="15"/>
        <v>516172.96</v>
      </c>
      <c r="G54" s="27">
        <f t="shared" si="15"/>
        <v>625231.2299999999</v>
      </c>
      <c r="H54" s="27">
        <f t="shared" si="15"/>
        <v>208103.81999999995</v>
      </c>
      <c r="I54" s="27">
        <f t="shared" si="15"/>
        <v>679255.2900000002</v>
      </c>
      <c r="J54" s="27">
        <f t="shared" si="15"/>
        <v>179142.58000000002</v>
      </c>
      <c r="K54" s="20">
        <f>SUM(B54:J54)</f>
        <v>4075839.37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597772.13</v>
      </c>
      <c r="C60" s="10">
        <f t="shared" si="17"/>
        <v>533566.46</v>
      </c>
      <c r="D60" s="10">
        <f t="shared" si="17"/>
        <v>306597.67</v>
      </c>
      <c r="E60" s="10">
        <f t="shared" si="17"/>
        <v>429997.23</v>
      </c>
      <c r="F60" s="10">
        <f t="shared" si="17"/>
        <v>516172.95</v>
      </c>
      <c r="G60" s="10">
        <f t="shared" si="17"/>
        <v>625231.24</v>
      </c>
      <c r="H60" s="10">
        <f t="shared" si="17"/>
        <v>208103.82</v>
      </c>
      <c r="I60" s="10">
        <f>SUM(I61:I73)</f>
        <v>679255.29</v>
      </c>
      <c r="J60" s="10">
        <f t="shared" si="17"/>
        <v>179142.58000000002</v>
      </c>
      <c r="K60" s="5">
        <f>SUM(K61:K73)</f>
        <v>4075839.369999999</v>
      </c>
      <c r="L60" s="9"/>
    </row>
    <row r="61" spans="1:12" ht="16.5" customHeight="1">
      <c r="A61" s="7" t="s">
        <v>56</v>
      </c>
      <c r="B61" s="8">
        <v>522632.17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522632.17</v>
      </c>
      <c r="L61"/>
    </row>
    <row r="62" spans="1:12" ht="16.5" customHeight="1">
      <c r="A62" s="7" t="s">
        <v>57</v>
      </c>
      <c r="B62" s="8">
        <v>75139.96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75139.96</v>
      </c>
      <c r="L62"/>
    </row>
    <row r="63" spans="1:12" ht="16.5" customHeight="1">
      <c r="A63" s="7" t="s">
        <v>4</v>
      </c>
      <c r="B63" s="6">
        <v>0</v>
      </c>
      <c r="C63" s="8">
        <v>533566.46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533566.46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306597.67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306597.67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429997.23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429997.23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516172.95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516172.95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625231.24</v>
      </c>
      <c r="H67" s="6">
        <v>0</v>
      </c>
      <c r="I67" s="6">
        <v>0</v>
      </c>
      <c r="J67" s="6">
        <v>0</v>
      </c>
      <c r="K67" s="5">
        <f t="shared" si="18"/>
        <v>625231.24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208103.82</v>
      </c>
      <c r="I68" s="6">
        <v>0</v>
      </c>
      <c r="J68" s="6">
        <v>0</v>
      </c>
      <c r="K68" s="5">
        <f t="shared" si="18"/>
        <v>208103.82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262396.32</v>
      </c>
      <c r="J70" s="6">
        <v>0</v>
      </c>
      <c r="K70" s="5">
        <f t="shared" si="18"/>
        <v>262396.32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416858.97</v>
      </c>
      <c r="J71" s="6">
        <v>0</v>
      </c>
      <c r="K71" s="5">
        <f t="shared" si="18"/>
        <v>416858.97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179142.58000000002</v>
      </c>
      <c r="K72" s="5">
        <f t="shared" si="18"/>
        <v>179142.58000000002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2023-06-15T12:58:06Z</dcterms:modified>
  <cp:category/>
  <cp:version/>
  <cp:contentType/>
  <cp:contentStatus/>
</cp:coreProperties>
</file>