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285" windowHeight="8922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<sst xmlns="http://schemas.openxmlformats.org/spreadsheetml/2006/main" count="82" uniqueCount="81">
  <si>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</si>
  <si>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</si>
  <si>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</si>
  <si>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</si>
  <si>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</si>
  <si>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</si>
  <si>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</si>
  <si>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</si>
  <si>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</si>
  <si>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</si>
  <si>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</si>
  <si>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</si>
  <si>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</si>
  <si>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</si>
  <si>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</si>
  <si>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</si>
  <si>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</si>
  <si>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</si>
  <si>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</si>
  <si>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</si>
  <si>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</si>
  <si>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</si>
  <si>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</si>
  <si>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</si>
  <si>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</si>
  <si>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</si>
  <si>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</si>
  <si>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</si>
  <si>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</si>
  <si>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</si>
  <si>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</si>
  <si>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</si>
  <si>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</si>
  <si>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</si>
  <si>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</si>
  <si>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</si>
  <si>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</si>
  <si>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</si>
  <si>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</si>
  <si>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</si>
  <si>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</si>
  <si>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</si>
  <si>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</si>
  <si>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</si>
  <si>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</si>
  <si>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</si>
  <si>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</si>
  <si>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</si>
  <si>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</si>
  <si>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</si>
  <si>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</si>
  <si>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</si>
  <si>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</si>
  <si>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</si>
  <si>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</si>
  <si>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</si>
  <si>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</si>
  <si>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</si>
  <si>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</si>
  <si>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</si>
  <si>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</si>
  <si>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</si>
  <si>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</si>
  <si>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</si>
  <si>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</si>
  <si>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</si>
  <si>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</si>
  <si>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</si>
  <si>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</si>
  <si>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</si>
  <si>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</si>
  <si>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</si>
  <si>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</si>
  <si>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</si>
  <si>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</si>
  <si>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</si>
  <si>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</si>
  <si>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</si>
  <si>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</si>
  <si>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</si>
  <si>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07/06/23 - VENCIMENTO 15/06/23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</si>
</sst>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351733</v>
      </c>
      <c r="C7" s="46">
        <f aca="true" t="shared" si="0" ref="C7:J7">+C8+C11</f>
        <v>285468</v>
      </c>
      <c r="D7" s="46">
        <f t="shared" si="0"/>
        <v>345738</v>
      </c>
      <c r="E7" s="46">
        <f t="shared" si="0"/>
        <v>191817</v>
      </c>
      <c r="F7" s="46">
        <f t="shared" si="0"/>
        <v>245665</v>
      </c>
      <c r="G7" s="46">
        <f t="shared" si="0"/>
        <v>236643</v>
      </c>
      <c r="H7" s="46">
        <f t="shared" si="0"/>
        <v>263958</v>
      </c>
      <c r="I7" s="46">
        <f t="shared" si="0"/>
        <v>383639</v>
      </c>
      <c r="J7" s="46">
        <f t="shared" si="0"/>
        <v>123297</v>
      </c>
      <c r="K7" s="38">
        <f aca="true" t="shared" si="1" ref="K7:K13">SUM(B7:J7)</f>
        <v>2427958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17794</v>
      </c>
      <c r="C8" s="44">
        <f t="shared" si="2"/>
        <v>17755</v>
      </c>
      <c r="D8" s="44">
        <f t="shared" si="2"/>
        <v>16218</v>
      </c>
      <c r="E8" s="44">
        <f t="shared" si="2"/>
        <v>11154</v>
      </c>
      <c r="F8" s="44">
        <f t="shared" si="2"/>
        <v>12756</v>
      </c>
      <c r="G8" s="44">
        <f t="shared" si="2"/>
        <v>6651</v>
      </c>
      <c r="H8" s="44">
        <f t="shared" si="2"/>
        <v>6054</v>
      </c>
      <c r="I8" s="44">
        <f t="shared" si="2"/>
        <v>17995</v>
      </c>
      <c r="J8" s="44">
        <f t="shared" si="2"/>
        <v>3691</v>
      </c>
      <c r="K8" s="38">
        <f t="shared" si="1"/>
        <v>110068</v>
      </c>
      <c r="L8"/>
      <c r="M8"/>
      <c r="N8"/>
    </row>
    <row r="9" spans="1:14" ht="16.5" customHeight="1">
      <c r="A9" s="22" t="s">
        <v>32</v>
      </c>
      <c r="B9" s="44">
        <v>17741</v>
      </c>
      <c r="C9" s="44">
        <v>17754</v>
      </c>
      <c r="D9" s="44">
        <v>16211</v>
      </c>
      <c r="E9" s="44">
        <v>10946</v>
      </c>
      <c r="F9" s="44">
        <v>12749</v>
      </c>
      <c r="G9" s="44">
        <v>6651</v>
      </c>
      <c r="H9" s="44">
        <v>6054</v>
      </c>
      <c r="I9" s="44">
        <v>17972</v>
      </c>
      <c r="J9" s="44">
        <v>3691</v>
      </c>
      <c r="K9" s="38">
        <f t="shared" si="1"/>
        <v>109769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1</v>
      </c>
      <c r="D10" s="44">
        <v>7</v>
      </c>
      <c r="E10" s="44">
        <v>208</v>
      </c>
      <c r="F10" s="44">
        <v>7</v>
      </c>
      <c r="G10" s="44">
        <v>0</v>
      </c>
      <c r="H10" s="44">
        <v>0</v>
      </c>
      <c r="I10" s="44">
        <v>23</v>
      </c>
      <c r="J10" s="44">
        <v>0</v>
      </c>
      <c r="K10" s="38">
        <f t="shared" si="1"/>
        <v>299</v>
      </c>
      <c r="L10"/>
      <c r="M10"/>
      <c r="N10"/>
    </row>
    <row r="11" spans="1:14" ht="16.5" customHeight="1">
      <c r="A11" s="43" t="s">
        <v>67</v>
      </c>
      <c r="B11" s="42">
        <v>333939</v>
      </c>
      <c r="C11" s="42">
        <v>267713</v>
      </c>
      <c r="D11" s="42">
        <v>329520</v>
      </c>
      <c r="E11" s="42">
        <v>180663</v>
      </c>
      <c r="F11" s="42">
        <v>232909</v>
      </c>
      <c r="G11" s="42">
        <v>229992</v>
      </c>
      <c r="H11" s="42">
        <v>257904</v>
      </c>
      <c r="I11" s="42">
        <v>365644</v>
      </c>
      <c r="J11" s="42">
        <v>119606</v>
      </c>
      <c r="K11" s="38">
        <f t="shared" si="1"/>
        <v>2317890</v>
      </c>
      <c r="L11" s="59"/>
      <c r="M11" s="59"/>
      <c r="N11" s="59"/>
    </row>
    <row r="12" spans="1:14" ht="16.5" customHeight="1">
      <c r="A12" s="22" t="s">
        <v>79</v>
      </c>
      <c r="B12" s="42">
        <v>24626</v>
      </c>
      <c r="C12" s="42">
        <v>21386</v>
      </c>
      <c r="D12" s="42">
        <v>27905</v>
      </c>
      <c r="E12" s="42">
        <v>17878</v>
      </c>
      <c r="F12" s="42">
        <v>15284</v>
      </c>
      <c r="G12" s="42">
        <v>14143</v>
      </c>
      <c r="H12" s="42">
        <v>14190</v>
      </c>
      <c r="I12" s="42">
        <v>20736</v>
      </c>
      <c r="J12" s="42">
        <v>5432</v>
      </c>
      <c r="K12" s="38">
        <f t="shared" si="1"/>
        <v>161580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309313</v>
      </c>
      <c r="C13" s="42">
        <f>+C11-C12</f>
        <v>246327</v>
      </c>
      <c r="D13" s="42">
        <f>+D11-D12</f>
        <v>301615</v>
      </c>
      <c r="E13" s="42">
        <f aca="true" t="shared" si="3" ref="E13:J13">+E11-E12</f>
        <v>162785</v>
      </c>
      <c r="F13" s="42">
        <f t="shared" si="3"/>
        <v>217625</v>
      </c>
      <c r="G13" s="42">
        <f t="shared" si="3"/>
        <v>215849</v>
      </c>
      <c r="H13" s="42">
        <f t="shared" si="3"/>
        <v>243714</v>
      </c>
      <c r="I13" s="42">
        <f t="shared" si="3"/>
        <v>344908</v>
      </c>
      <c r="J13" s="42">
        <f t="shared" si="3"/>
        <v>114174</v>
      </c>
      <c r="K13" s="38">
        <f t="shared" si="1"/>
        <v>2156310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/>
      <c r="C17" s="40"/>
      <c r="D17" s="40"/>
      <c r="E17" s="40"/>
      <c r="F17" s="40"/>
      <c r="G17" s="40"/>
      <c r="H17" s="40"/>
      <c r="I17" s="40"/>
      <c r="J17" s="40"/>
      <c r="K17" s="31"/>
    </row>
    <row r="18" spans="1:11" ht="16.5" customHeight="1">
      <c r="A18" s="16" t="s">
        <v>29</v>
      </c>
      <c r="B18" s="39">
        <v>1.086785429245267</v>
      </c>
      <c r="C18" s="39">
        <v>1.152639800178944</v>
      </c>
      <c r="D18" s="39">
        <v>1.067665310392547</v>
      </c>
      <c r="E18" s="39">
        <v>1.357262057799596</v>
      </c>
      <c r="F18" s="39">
        <v>1.00325899421168</v>
      </c>
      <c r="G18" s="39">
        <v>1.127489208861151</v>
      </c>
      <c r="H18" s="39">
        <v>1.150917954128439</v>
      </c>
      <c r="I18" s="39">
        <v>1.087498702776146</v>
      </c>
      <c r="J18" s="39">
        <v>1.054048652285977</v>
      </c>
      <c r="K18" s="31"/>
    </row>
    <row r="19" spans="1:11" ht="12" customHeight="1">
      <c r="A19" s="16"/>
      <c r="B19" s="31"/>
      <c r="C19" s="31"/>
      <c r="D19" s="31"/>
      <c r="E19" s="38"/>
      <c r="F19" s="31"/>
      <c r="G19" s="31"/>
      <c r="H19" s="31"/>
      <c r="I19" s="31"/>
      <c r="J19" s="31"/>
      <c r="K19" s="15"/>
    </row>
    <row r="20" spans="1:14" ht="16.5" customHeight="1">
      <c r="A20" s="37" t="s">
        <v>71</v>
      </c>
      <c r="B20" s="36">
        <f>SUM(B21:B28)</f>
        <v>1760462.96</v>
      </c>
      <c r="C20" s="36">
        <f aca="true" t="shared" si="4" ref="C20:J20">SUM(C21:C28)</f>
        <v>1663742</v>
      </c>
      <c r="D20" s="36">
        <f t="shared" si="4"/>
        <v>2065257.8699999999</v>
      </c>
      <c r="E20" s="36">
        <f t="shared" si="4"/>
        <v>1273145.4999999998</v>
      </c>
      <c r="F20" s="36">
        <f t="shared" si="4"/>
        <v>1269126.66</v>
      </c>
      <c r="G20" s="36">
        <f t="shared" si="4"/>
        <v>1386958.45</v>
      </c>
      <c r="H20" s="36">
        <f t="shared" si="4"/>
        <v>1262002.65</v>
      </c>
      <c r="I20" s="36">
        <f t="shared" si="4"/>
        <v>1763945.7499999998</v>
      </c>
      <c r="J20" s="36">
        <f t="shared" si="4"/>
        <v>617033.87</v>
      </c>
      <c r="K20" s="36">
        <f aca="true" t="shared" si="5" ref="K20:K28">SUM(B20:J20)</f>
        <v>13061675.709999999</v>
      </c>
      <c r="L20"/>
      <c r="M20"/>
      <c r="N20"/>
    </row>
    <row r="21" spans="1:14" ht="16.5" customHeight="1">
      <c r="A21" s="35" t="s">
        <v>28</v>
      </c>
      <c r="B21" s="58">
        <f>ROUND((B15+B16)*B7,2)</f>
        <v>1558493.75</v>
      </c>
      <c r="C21" s="58">
        <f>ROUND((C15+C16)*C7,2)</f>
        <v>1389572.58</v>
      </c>
      <c r="D21" s="58">
        <f aca="true" t="shared" si="6" ref="D21:J21">ROUND((D15+D16)*D7,2)</f>
        <v>1865671.4</v>
      </c>
      <c r="E21" s="58">
        <f t="shared" si="6"/>
        <v>899928.64</v>
      </c>
      <c r="F21" s="58">
        <f t="shared" si="6"/>
        <v>1219702.16</v>
      </c>
      <c r="G21" s="58">
        <f t="shared" si="6"/>
        <v>1186811.97</v>
      </c>
      <c r="H21" s="58">
        <f t="shared" si="6"/>
        <v>1054037.09</v>
      </c>
      <c r="I21" s="58">
        <f t="shared" si="6"/>
        <v>1547484.63</v>
      </c>
      <c r="J21" s="58">
        <f t="shared" si="6"/>
        <v>562752.17</v>
      </c>
      <c r="K21" s="30">
        <f t="shared" si="5"/>
        <v>11284454.389999999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135254.55</v>
      </c>
      <c r="C22" s="30">
        <f t="shared" si="7"/>
        <v>212104.08</v>
      </c>
      <c r="D22" s="30">
        <f t="shared" si="7"/>
        <v>126241.23</v>
      </c>
      <c r="E22" s="30">
        <f t="shared" si="7"/>
        <v>321510.36</v>
      </c>
      <c r="F22" s="30">
        <f t="shared" si="7"/>
        <v>3975</v>
      </c>
      <c r="G22" s="30">
        <f t="shared" si="7"/>
        <v>151305.72</v>
      </c>
      <c r="H22" s="30">
        <f t="shared" si="7"/>
        <v>159073.12</v>
      </c>
      <c r="I22" s="30">
        <f t="shared" si="7"/>
        <v>135402.9</v>
      </c>
      <c r="J22" s="30">
        <f t="shared" si="7"/>
        <v>30416</v>
      </c>
      <c r="K22" s="30">
        <f t="shared" si="5"/>
        <v>1275282.96</v>
      </c>
      <c r="L22"/>
      <c r="M22"/>
      <c r="N22"/>
    </row>
    <row r="23" spans="1:14" ht="16.5" customHeight="1">
      <c r="A23" s="18" t="s">
        <v>26</v>
      </c>
      <c r="B23" s="30">
        <v>62318.52</v>
      </c>
      <c r="C23" s="30">
        <v>56070.69</v>
      </c>
      <c r="D23" s="30">
        <v>65029.01</v>
      </c>
      <c r="E23" s="30">
        <v>46365.32</v>
      </c>
      <c r="F23" s="30">
        <v>41845.2</v>
      </c>
      <c r="G23" s="30">
        <v>45058.97</v>
      </c>
      <c r="H23" s="30">
        <v>43416.14</v>
      </c>
      <c r="I23" s="30">
        <v>74823.53</v>
      </c>
      <c r="J23" s="30">
        <v>21158.33</v>
      </c>
      <c r="K23" s="30">
        <f t="shared" si="5"/>
        <v>456085.71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1370.25</v>
      </c>
      <c r="C26" s="30">
        <v>1294.88</v>
      </c>
      <c r="D26" s="30">
        <v>1607.15</v>
      </c>
      <c r="E26" s="30">
        <v>990.67</v>
      </c>
      <c r="F26" s="30">
        <v>987.98</v>
      </c>
      <c r="G26" s="30">
        <v>1079.51</v>
      </c>
      <c r="H26" s="30">
        <v>982.6</v>
      </c>
      <c r="I26" s="30">
        <v>1372.95</v>
      </c>
      <c r="J26" s="30">
        <v>479.19</v>
      </c>
      <c r="K26" s="30">
        <f t="shared" si="5"/>
        <v>10165.180000000002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887.4</v>
      </c>
      <c r="C28" s="30">
        <v>825.76</v>
      </c>
      <c r="D28" s="30">
        <v>993.3</v>
      </c>
      <c r="E28" s="30">
        <v>570.17</v>
      </c>
      <c r="F28" s="30">
        <v>595.39</v>
      </c>
      <c r="G28" s="30">
        <v>676.95</v>
      </c>
      <c r="H28" s="30">
        <v>683.81</v>
      </c>
      <c r="I28" s="30">
        <v>983.33</v>
      </c>
      <c r="J28" s="30">
        <v>324.18</v>
      </c>
      <c r="K28" s="30">
        <f t="shared" si="5"/>
        <v>6540.290000000001</v>
      </c>
      <c r="L28" s="59"/>
      <c r="M28" s="59"/>
      <c r="N28" s="59"/>
    </row>
    <row r="29" spans="1:11" ht="12" customHeight="1">
      <c r="A29" s="33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" customHeight="1">
      <c r="A30" s="18"/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4" ht="16.5" customHeight="1">
      <c r="A31" s="16" t="s">
        <v>23</v>
      </c>
      <c r="B31" s="30">
        <f aca="true" t="shared" si="8" ref="B31:J31">+B32+B37+B49</f>
        <v>-116324.75</v>
      </c>
      <c r="C31" s="30">
        <f t="shared" si="8"/>
        <v>-84643.40000000001</v>
      </c>
      <c r="D31" s="30">
        <f t="shared" si="8"/>
        <v>-107746.05000000002</v>
      </c>
      <c r="E31" s="30">
        <f t="shared" si="8"/>
        <v>-97647.81</v>
      </c>
      <c r="F31" s="30">
        <f t="shared" si="8"/>
        <v>-56095.6</v>
      </c>
      <c r="G31" s="30">
        <f t="shared" si="8"/>
        <v>-88830.25</v>
      </c>
      <c r="H31" s="30">
        <f t="shared" si="8"/>
        <v>-39038.24</v>
      </c>
      <c r="I31" s="30">
        <f t="shared" si="8"/>
        <v>-98428.74</v>
      </c>
      <c r="J31" s="30">
        <f t="shared" si="8"/>
        <v>-28906.14</v>
      </c>
      <c r="K31" s="30">
        <f aca="true" t="shared" si="9" ref="K31:K39">SUM(B31:J31)</f>
        <v>-717660.9800000001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-116324.75</v>
      </c>
      <c r="C32" s="30">
        <f t="shared" si="10"/>
        <v>-84643.40000000001</v>
      </c>
      <c r="D32" s="30">
        <f t="shared" si="10"/>
        <v>-84617.51999999999</v>
      </c>
      <c r="E32" s="30">
        <f t="shared" si="10"/>
        <v>-97647.81</v>
      </c>
      <c r="F32" s="30">
        <f t="shared" si="10"/>
        <v>-56095.6</v>
      </c>
      <c r="G32" s="30">
        <f t="shared" si="10"/>
        <v>-88830.25</v>
      </c>
      <c r="H32" s="30">
        <f t="shared" si="10"/>
        <v>-39038.24</v>
      </c>
      <c r="I32" s="30">
        <f t="shared" si="10"/>
        <v>-98428.74</v>
      </c>
      <c r="J32" s="30">
        <f t="shared" si="10"/>
        <v>-22210.55</v>
      </c>
      <c r="K32" s="30">
        <f t="shared" si="9"/>
        <v>-687836.8600000001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-78060.4</v>
      </c>
      <c r="C33" s="30">
        <f t="shared" si="11"/>
        <v>-78117.6</v>
      </c>
      <c r="D33" s="30">
        <f t="shared" si="11"/>
        <v>-71328.4</v>
      </c>
      <c r="E33" s="30">
        <f t="shared" si="11"/>
        <v>-48162.4</v>
      </c>
      <c r="F33" s="30">
        <f t="shared" si="11"/>
        <v>-56095.6</v>
      </c>
      <c r="G33" s="30">
        <f t="shared" si="11"/>
        <v>-29264.4</v>
      </c>
      <c r="H33" s="30">
        <f t="shared" si="11"/>
        <v>-26637.6</v>
      </c>
      <c r="I33" s="30">
        <f t="shared" si="11"/>
        <v>-79076.8</v>
      </c>
      <c r="J33" s="30">
        <f t="shared" si="11"/>
        <v>-16240.4</v>
      </c>
      <c r="K33" s="30">
        <f t="shared" si="9"/>
        <v>-482983.6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-38264.35</v>
      </c>
      <c r="C36" s="30">
        <v>-6525.8</v>
      </c>
      <c r="D36" s="30">
        <v>-13289.12</v>
      </c>
      <c r="E36" s="30">
        <v>-49485.41</v>
      </c>
      <c r="F36" s="26">
        <v>0</v>
      </c>
      <c r="G36" s="30">
        <v>-59565.85</v>
      </c>
      <c r="H36" s="30">
        <v>-12400.64</v>
      </c>
      <c r="I36" s="30">
        <v>-19351.94</v>
      </c>
      <c r="J36" s="30">
        <v>-5970.15</v>
      </c>
      <c r="K36" s="30">
        <f t="shared" si="9"/>
        <v>-204853.25999999998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-23128.530000000028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-6695.59</v>
      </c>
      <c r="K37" s="30">
        <f t="shared" si="9"/>
        <v>-29824.120000000028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1644138.21</v>
      </c>
      <c r="C54" s="27">
        <f t="shared" si="15"/>
        <v>1579098.6</v>
      </c>
      <c r="D54" s="27">
        <f t="shared" si="15"/>
        <v>1957511.8199999998</v>
      </c>
      <c r="E54" s="27">
        <f t="shared" si="15"/>
        <v>1175497.6899999997</v>
      </c>
      <c r="F54" s="27">
        <f t="shared" si="15"/>
        <v>1213031.0599999998</v>
      </c>
      <c r="G54" s="27">
        <f t="shared" si="15"/>
        <v>1298128.2</v>
      </c>
      <c r="H54" s="27">
        <f t="shared" si="15"/>
        <v>1222964.41</v>
      </c>
      <c r="I54" s="27">
        <f t="shared" si="15"/>
        <v>1665517.0099999998</v>
      </c>
      <c r="J54" s="27">
        <f t="shared" si="15"/>
        <v>588127.73</v>
      </c>
      <c r="K54" s="20">
        <f>SUM(B54:J54)</f>
        <v>12344014.729999999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2" ht="16.5" customHeight="1">
      <c r="A60" s="11" t="s">
        <v>5</v>
      </c>
      <c r="B60" s="10">
        <f aca="true" t="shared" si="17" ref="B60:J60">SUM(B61:B72)</f>
        <v>1644138.2100000002</v>
      </c>
      <c r="C60" s="10">
        <f t="shared" si="17"/>
        <v>1579098.6</v>
      </c>
      <c r="D60" s="10">
        <f t="shared" si="17"/>
        <v>1957511.82</v>
      </c>
      <c r="E60" s="10">
        <f t="shared" si="17"/>
        <v>1175497.68</v>
      </c>
      <c r="F60" s="10">
        <f t="shared" si="17"/>
        <v>1213031.06</v>
      </c>
      <c r="G60" s="10">
        <f t="shared" si="17"/>
        <v>1298128.2</v>
      </c>
      <c r="H60" s="10">
        <f t="shared" si="17"/>
        <v>1222964.41</v>
      </c>
      <c r="I60" s="10">
        <f>SUM(I61:I73)</f>
        <v>1665517.02</v>
      </c>
      <c r="J60" s="10">
        <f t="shared" si="17"/>
        <v>588127.73</v>
      </c>
      <c r="K60" s="5">
        <f>SUM(K61:K73)</f>
        <v>12344014.73</v>
      </c>
      <c r="L60" s="9"/>
    </row>
    <row r="61" spans="1:12" ht="16.5" customHeight="1">
      <c r="A61" s="7" t="s">
        <v>56</v>
      </c>
      <c r="B61" s="8">
        <v>1437305.62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1437305.62</v>
      </c>
      <c r="L61"/>
    </row>
    <row r="62" spans="1:12" ht="16.5" customHeight="1">
      <c r="A62" s="7" t="s">
        <v>57</v>
      </c>
      <c r="B62" s="8">
        <v>206832.59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206832.59</v>
      </c>
      <c r="L62"/>
    </row>
    <row r="63" spans="1:12" ht="16.5" customHeight="1">
      <c r="A63" s="7" t="s">
        <v>4</v>
      </c>
      <c r="B63" s="6">
        <v>0</v>
      </c>
      <c r="C63" s="8">
        <v>1579098.6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1579098.6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1957511.82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8"/>
        <v>1957511.82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1175497.68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1175497.68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1213031.06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1213031.06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1298128.2</v>
      </c>
      <c r="H67" s="6">
        <v>0</v>
      </c>
      <c r="I67" s="6">
        <v>0</v>
      </c>
      <c r="J67" s="6">
        <v>0</v>
      </c>
      <c r="K67" s="5">
        <f t="shared" si="18"/>
        <v>1298128.2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1222964.41</v>
      </c>
      <c r="I68" s="6">
        <v>0</v>
      </c>
      <c r="J68" s="6">
        <v>0</v>
      </c>
      <c r="K68" s="5">
        <f t="shared" si="18"/>
        <v>1222964.41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606248.2</v>
      </c>
      <c r="J70" s="6">
        <v>0</v>
      </c>
      <c r="K70" s="5">
        <f t="shared" si="18"/>
        <v>606248.2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1059268.82</v>
      </c>
      <c r="J71" s="6">
        <v>0</v>
      </c>
      <c r="K71" s="5">
        <f t="shared" si="18"/>
        <v>1059268.82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f>+J54</f>
        <v>588127.73</v>
      </c>
      <c r="K72" s="5">
        <f t="shared" si="18"/>
        <v>588127.73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2023-06-15T12:42:23Z</dcterms:modified>
  <cp:category/>
  <cp:version/>
  <cp:contentType/>
  <cp:contentStatus/>
</cp:coreProperties>
</file>