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<sst xmlns="http://schemas.openxmlformats.org/spreadsheetml/2006/main" count="82" uniqueCount="81">
  <si>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</si>
  <si>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</si>
  <si>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</si>
  <si>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</si>
  <si>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</si>
  <si>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</si>
  <si>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</si>
  <si>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</si>
  <si>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</si>
  <si>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</si>
  <si>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</si>
  <si>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</si>
  <si>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</si>
  <si>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</si>
  <si>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</si>
  <si>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</si>
  <si>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</si>
  <si>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</si>
  <si>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</si>
  <si>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</si>
  <si>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</si>
  <si>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</si>
  <si>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</si>
  <si>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</si>
  <si>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</si>
  <si>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</si>
  <si>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</si>
  <si>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</si>
  <si>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</si>
  <si>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</si>
  <si>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</si>
  <si>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</si>
  <si>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</si>
  <si>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</si>
  <si>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</si>
  <si>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</si>
  <si>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</si>
  <si>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</si>
  <si>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</si>
  <si>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</si>
  <si>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</si>
  <si>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</si>
  <si>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</si>
  <si>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</si>
  <si>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</si>
  <si>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</si>
  <si>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</si>
  <si>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</si>
  <si>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</si>
  <si>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</si>
  <si>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</si>
  <si>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</si>
  <si>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</si>
  <si>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</si>
  <si>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</si>
  <si>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</si>
  <si>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</si>
  <si>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</si>
  <si>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</si>
  <si>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</si>
  <si>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</si>
  <si>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</si>
  <si>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</si>
  <si>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</si>
  <si>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</si>
  <si>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</si>
  <si>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</si>
  <si>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</si>
  <si>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</si>
  <si>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</si>
  <si>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</si>
  <si>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</si>
  <si>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</si>
  <si>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</si>
  <si>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</si>
  <si>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</si>
  <si>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</si>
  <si>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</si>
  <si>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</si>
  <si>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</si>
  <si>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04/06/23 - VENCIMENTO 12/06/23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</si>
</sst>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97460</v>
      </c>
      <c r="C7" s="46">
        <f aca="true" t="shared" si="0" ref="C7:J7">+C8+C11</f>
        <v>69142</v>
      </c>
      <c r="D7" s="46">
        <f t="shared" si="0"/>
        <v>102960</v>
      </c>
      <c r="E7" s="46">
        <f t="shared" si="0"/>
        <v>50718</v>
      </c>
      <c r="F7" s="46">
        <f t="shared" si="0"/>
        <v>81262</v>
      </c>
      <c r="G7" s="46">
        <f t="shared" si="0"/>
        <v>77784</v>
      </c>
      <c r="H7" s="46">
        <f t="shared" si="0"/>
        <v>90987</v>
      </c>
      <c r="I7" s="46">
        <f t="shared" si="0"/>
        <v>120379</v>
      </c>
      <c r="J7" s="46">
        <f t="shared" si="0"/>
        <v>28314</v>
      </c>
      <c r="K7" s="38">
        <f aca="true" t="shared" si="1" ref="K7:K13">SUM(B7:J7)</f>
        <v>719006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6642</v>
      </c>
      <c r="C8" s="44">
        <f t="shared" si="2"/>
        <v>6029</v>
      </c>
      <c r="D8" s="44">
        <f t="shared" si="2"/>
        <v>7036</v>
      </c>
      <c r="E8" s="44">
        <f t="shared" si="2"/>
        <v>4199</v>
      </c>
      <c r="F8" s="44">
        <f t="shared" si="2"/>
        <v>5401</v>
      </c>
      <c r="G8" s="44">
        <f t="shared" si="2"/>
        <v>3114</v>
      </c>
      <c r="H8" s="44">
        <f t="shared" si="2"/>
        <v>2867</v>
      </c>
      <c r="I8" s="44">
        <f t="shared" si="2"/>
        <v>7374</v>
      </c>
      <c r="J8" s="44">
        <f t="shared" si="2"/>
        <v>1043</v>
      </c>
      <c r="K8" s="38">
        <f t="shared" si="1"/>
        <v>43705</v>
      </c>
      <c r="L8"/>
      <c r="M8"/>
      <c r="N8"/>
    </row>
    <row r="9" spans="1:14" ht="16.5" customHeight="1">
      <c r="A9" s="22" t="s">
        <v>32</v>
      </c>
      <c r="B9" s="44">
        <v>6626</v>
      </c>
      <c r="C9" s="44">
        <v>6029</v>
      </c>
      <c r="D9" s="44">
        <v>7036</v>
      </c>
      <c r="E9" s="44">
        <v>4142</v>
      </c>
      <c r="F9" s="44">
        <v>5387</v>
      </c>
      <c r="G9" s="44">
        <v>3114</v>
      </c>
      <c r="H9" s="44">
        <v>2867</v>
      </c>
      <c r="I9" s="44">
        <v>7359</v>
      </c>
      <c r="J9" s="44">
        <v>1043</v>
      </c>
      <c r="K9" s="38">
        <f t="shared" si="1"/>
        <v>43603</v>
      </c>
      <c r="L9"/>
      <c r="M9"/>
      <c r="N9"/>
    </row>
    <row r="10" spans="1:14" ht="16.5" customHeight="1">
      <c r="A10" s="22" t="s">
        <v>31</v>
      </c>
      <c r="B10" s="44">
        <v>16</v>
      </c>
      <c r="C10" s="44">
        <v>0</v>
      </c>
      <c r="D10" s="44">
        <v>0</v>
      </c>
      <c r="E10" s="44">
        <v>57</v>
      </c>
      <c r="F10" s="44">
        <v>14</v>
      </c>
      <c r="G10" s="44">
        <v>0</v>
      </c>
      <c r="H10" s="44">
        <v>0</v>
      </c>
      <c r="I10" s="44">
        <v>15</v>
      </c>
      <c r="J10" s="44">
        <v>0</v>
      </c>
      <c r="K10" s="38">
        <f t="shared" si="1"/>
        <v>102</v>
      </c>
      <c r="L10"/>
      <c r="M10"/>
      <c r="N10"/>
    </row>
    <row r="11" spans="1:14" ht="16.5" customHeight="1">
      <c r="A11" s="43" t="s">
        <v>67</v>
      </c>
      <c r="B11" s="42">
        <v>90818</v>
      </c>
      <c r="C11" s="42">
        <v>63113</v>
      </c>
      <c r="D11" s="42">
        <v>95924</v>
      </c>
      <c r="E11" s="42">
        <v>46519</v>
      </c>
      <c r="F11" s="42">
        <v>75861</v>
      </c>
      <c r="G11" s="42">
        <v>74670</v>
      </c>
      <c r="H11" s="42">
        <v>88120</v>
      </c>
      <c r="I11" s="42">
        <v>113005</v>
      </c>
      <c r="J11" s="42">
        <v>27271</v>
      </c>
      <c r="K11" s="38">
        <f t="shared" si="1"/>
        <v>675301</v>
      </c>
      <c r="L11" s="59"/>
      <c r="M11" s="59"/>
      <c r="N11" s="59"/>
    </row>
    <row r="12" spans="1:14" ht="16.5" customHeight="1">
      <c r="A12" s="22" t="s">
        <v>79</v>
      </c>
      <c r="B12" s="42">
        <v>8426</v>
      </c>
      <c r="C12" s="42">
        <v>6060</v>
      </c>
      <c r="D12" s="42">
        <v>10312</v>
      </c>
      <c r="E12" s="42">
        <v>5786</v>
      </c>
      <c r="F12" s="42">
        <v>6342</v>
      </c>
      <c r="G12" s="42">
        <v>4649</v>
      </c>
      <c r="H12" s="42">
        <v>4900</v>
      </c>
      <c r="I12" s="42">
        <v>6934</v>
      </c>
      <c r="J12" s="42">
        <v>1294</v>
      </c>
      <c r="K12" s="38">
        <f t="shared" si="1"/>
        <v>54703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82392</v>
      </c>
      <c r="C13" s="42">
        <f>+C11-C12</f>
        <v>57053</v>
      </c>
      <c r="D13" s="42">
        <f>+D11-D12</f>
        <v>85612</v>
      </c>
      <c r="E13" s="42">
        <f aca="true" t="shared" si="3" ref="E13:J13">+E11-E12</f>
        <v>40733</v>
      </c>
      <c r="F13" s="42">
        <f t="shared" si="3"/>
        <v>69519</v>
      </c>
      <c r="G13" s="42">
        <f t="shared" si="3"/>
        <v>70021</v>
      </c>
      <c r="H13" s="42">
        <f t="shared" si="3"/>
        <v>83220</v>
      </c>
      <c r="I13" s="42">
        <f t="shared" si="3"/>
        <v>106071</v>
      </c>
      <c r="J13" s="42">
        <f t="shared" si="3"/>
        <v>25977</v>
      </c>
      <c r="K13" s="38">
        <f t="shared" si="1"/>
        <v>620598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1.076688865611061</v>
      </c>
      <c r="C18" s="39">
        <v>1.195921091732518</v>
      </c>
      <c r="D18" s="39">
        <v>1.089615772780917</v>
      </c>
      <c r="E18" s="39">
        <v>1.336763595906615</v>
      </c>
      <c r="F18" s="39">
        <v>1.017946084205272</v>
      </c>
      <c r="G18" s="39">
        <v>1.163420209006086</v>
      </c>
      <c r="H18" s="39">
        <v>1.154069707667479</v>
      </c>
      <c r="I18" s="39">
        <v>1.109397776289105</v>
      </c>
      <c r="J18" s="39">
        <v>1.020221443097082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493520.74000000005</v>
      </c>
      <c r="C20" s="36">
        <f aca="true" t="shared" si="4" ref="C20:J20">SUM(C21:C28)</f>
        <v>433118.04000000004</v>
      </c>
      <c r="D20" s="36">
        <f t="shared" si="4"/>
        <v>647000.34</v>
      </c>
      <c r="E20" s="36">
        <f t="shared" si="4"/>
        <v>344907.39999999997</v>
      </c>
      <c r="F20" s="36">
        <f t="shared" si="4"/>
        <v>436057.64</v>
      </c>
      <c r="G20" s="36">
        <f t="shared" si="4"/>
        <v>477837.73000000004</v>
      </c>
      <c r="H20" s="36">
        <f t="shared" si="4"/>
        <v>450715.80999999994</v>
      </c>
      <c r="I20" s="36">
        <f t="shared" si="4"/>
        <v>580750.3499999999</v>
      </c>
      <c r="J20" s="36">
        <f t="shared" si="4"/>
        <v>145035.62999999998</v>
      </c>
      <c r="K20" s="36">
        <f aca="true" t="shared" si="5" ref="K20:K28">SUM(B20:J20)</f>
        <v>4008943.6799999997</v>
      </c>
      <c r="L20"/>
      <c r="M20"/>
      <c r="N20"/>
    </row>
    <row r="21" spans="1:14" ht="16.5" customHeight="1">
      <c r="A21" s="35" t="s">
        <v>28</v>
      </c>
      <c r="B21" s="58">
        <f>ROUND((B15+B16)*B7,2)</f>
        <v>431835.51</v>
      </c>
      <c r="C21" s="58">
        <f>ROUND((C15+C16)*C7,2)</f>
        <v>336562.51</v>
      </c>
      <c r="D21" s="58">
        <f aca="true" t="shared" si="6" ref="D21:J21">ROUND((D15+D16)*D7,2)</f>
        <v>555592.75</v>
      </c>
      <c r="E21" s="58">
        <f t="shared" si="6"/>
        <v>237948.57</v>
      </c>
      <c r="F21" s="58">
        <f t="shared" si="6"/>
        <v>403457.7</v>
      </c>
      <c r="G21" s="58">
        <f t="shared" si="6"/>
        <v>390102.32</v>
      </c>
      <c r="H21" s="58">
        <f t="shared" si="6"/>
        <v>363329.29</v>
      </c>
      <c r="I21" s="58">
        <f t="shared" si="6"/>
        <v>485572.77</v>
      </c>
      <c r="J21" s="58">
        <f t="shared" si="6"/>
        <v>129230.76</v>
      </c>
      <c r="K21" s="30">
        <f t="shared" si="5"/>
        <v>3333632.1799999997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33116.98</v>
      </c>
      <c r="C22" s="30">
        <f t="shared" si="7"/>
        <v>65939.69</v>
      </c>
      <c r="D22" s="30">
        <f t="shared" si="7"/>
        <v>49789.87</v>
      </c>
      <c r="E22" s="30">
        <f t="shared" si="7"/>
        <v>80132.42</v>
      </c>
      <c r="F22" s="30">
        <f t="shared" si="7"/>
        <v>7240.49</v>
      </c>
      <c r="G22" s="30">
        <f t="shared" si="7"/>
        <v>63750.6</v>
      </c>
      <c r="H22" s="30">
        <f t="shared" si="7"/>
        <v>55978.04</v>
      </c>
      <c r="I22" s="30">
        <f t="shared" si="7"/>
        <v>53120.58</v>
      </c>
      <c r="J22" s="30">
        <f t="shared" si="7"/>
        <v>2613.23</v>
      </c>
      <c r="K22" s="30">
        <f t="shared" si="5"/>
        <v>411681.89999999997</v>
      </c>
      <c r="L22"/>
      <c r="M22"/>
      <c r="N22"/>
    </row>
    <row r="23" spans="1:14" ht="16.5" customHeight="1">
      <c r="A23" s="18" t="s">
        <v>26</v>
      </c>
      <c r="B23" s="30">
        <v>24347.09</v>
      </c>
      <c r="C23" s="30">
        <v>24866.17</v>
      </c>
      <c r="D23" s="30">
        <v>33341.87</v>
      </c>
      <c r="E23" s="30">
        <v>21641.36</v>
      </c>
      <c r="F23" s="30">
        <v>21687.85</v>
      </c>
      <c r="G23" s="30">
        <v>20124.95</v>
      </c>
      <c r="H23" s="30">
        <v>25821.81</v>
      </c>
      <c r="I23" s="30">
        <v>35787.32</v>
      </c>
      <c r="J23" s="30">
        <v>10613.49</v>
      </c>
      <c r="K23" s="30">
        <f t="shared" si="5"/>
        <v>218231.91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1195.27</v>
      </c>
      <c r="C26" s="30">
        <v>1049.9</v>
      </c>
      <c r="D26" s="30">
        <v>1566.77</v>
      </c>
      <c r="E26" s="30">
        <v>834.54</v>
      </c>
      <c r="F26" s="30">
        <v>1055.28</v>
      </c>
      <c r="G26" s="30">
        <v>1157.58</v>
      </c>
      <c r="H26" s="30">
        <v>1092.97</v>
      </c>
      <c r="I26" s="30">
        <v>1407.94</v>
      </c>
      <c r="J26" s="30">
        <v>349.97</v>
      </c>
      <c r="K26" s="30">
        <f t="shared" si="5"/>
        <v>9710.22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887.4</v>
      </c>
      <c r="C28" s="30">
        <v>825.76</v>
      </c>
      <c r="D28" s="30">
        <v>993.3</v>
      </c>
      <c r="E28" s="30">
        <v>570.17</v>
      </c>
      <c r="F28" s="30">
        <v>595.39</v>
      </c>
      <c r="G28" s="30">
        <v>676.95</v>
      </c>
      <c r="H28" s="30">
        <v>683.81</v>
      </c>
      <c r="I28" s="30">
        <v>983.33</v>
      </c>
      <c r="J28" s="30">
        <v>324.18</v>
      </c>
      <c r="K28" s="30">
        <f t="shared" si="5"/>
        <v>6540.290000000001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-29154.4</v>
      </c>
      <c r="C31" s="30">
        <f t="shared" si="8"/>
        <v>-26527.6</v>
      </c>
      <c r="D31" s="30">
        <f t="shared" si="8"/>
        <v>-540086.93</v>
      </c>
      <c r="E31" s="30">
        <f t="shared" si="8"/>
        <v>-18224.8</v>
      </c>
      <c r="F31" s="30">
        <f t="shared" si="8"/>
        <v>-23702.8</v>
      </c>
      <c r="G31" s="30">
        <f t="shared" si="8"/>
        <v>-13701.6</v>
      </c>
      <c r="H31" s="30">
        <f t="shared" si="8"/>
        <v>-390614.8</v>
      </c>
      <c r="I31" s="30">
        <f t="shared" si="8"/>
        <v>-32379.6</v>
      </c>
      <c r="J31" s="30">
        <f t="shared" si="8"/>
        <v>-11284.79</v>
      </c>
      <c r="K31" s="30">
        <f aca="true" t="shared" si="9" ref="K31:K39">SUM(B31:J31)</f>
        <v>-1085677.3200000003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-29154.4</v>
      </c>
      <c r="C32" s="30">
        <f t="shared" si="10"/>
        <v>-26527.6</v>
      </c>
      <c r="D32" s="30">
        <f t="shared" si="10"/>
        <v>-30958.4</v>
      </c>
      <c r="E32" s="30">
        <f t="shared" si="10"/>
        <v>-18224.8</v>
      </c>
      <c r="F32" s="30">
        <f t="shared" si="10"/>
        <v>-23702.8</v>
      </c>
      <c r="G32" s="30">
        <f t="shared" si="10"/>
        <v>-13701.6</v>
      </c>
      <c r="H32" s="30">
        <f t="shared" si="10"/>
        <v>-12614.8</v>
      </c>
      <c r="I32" s="30">
        <f t="shared" si="10"/>
        <v>-32379.6</v>
      </c>
      <c r="J32" s="30">
        <f t="shared" si="10"/>
        <v>-4589.2</v>
      </c>
      <c r="K32" s="30">
        <f t="shared" si="9"/>
        <v>-191853.2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-29154.4</v>
      </c>
      <c r="C33" s="30">
        <f t="shared" si="11"/>
        <v>-26527.6</v>
      </c>
      <c r="D33" s="30">
        <f t="shared" si="11"/>
        <v>-30958.4</v>
      </c>
      <c r="E33" s="30">
        <f t="shared" si="11"/>
        <v>-18224.8</v>
      </c>
      <c r="F33" s="30">
        <f t="shared" si="11"/>
        <v>-23702.8</v>
      </c>
      <c r="G33" s="30">
        <f t="shared" si="11"/>
        <v>-13701.6</v>
      </c>
      <c r="H33" s="30">
        <f t="shared" si="11"/>
        <v>-12614.8</v>
      </c>
      <c r="I33" s="30">
        <f t="shared" si="11"/>
        <v>-32379.6</v>
      </c>
      <c r="J33" s="30">
        <f t="shared" si="11"/>
        <v>-4589.2</v>
      </c>
      <c r="K33" s="30">
        <f t="shared" si="9"/>
        <v>-191853.2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-509128.53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-378000</v>
      </c>
      <c r="I37" s="27">
        <f t="shared" si="12"/>
        <v>0</v>
      </c>
      <c r="J37" s="27">
        <f t="shared" si="12"/>
        <v>-6695.59</v>
      </c>
      <c r="K37" s="30">
        <f t="shared" si="9"/>
        <v>-893824.12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0</v>
      </c>
      <c r="K46" s="30">
        <f t="shared" si="13"/>
        <v>-864000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464366.34</v>
      </c>
      <c r="C54" s="27">
        <f t="shared" si="15"/>
        <v>406590.44000000006</v>
      </c>
      <c r="D54" s="27">
        <f t="shared" si="15"/>
        <v>106913.40999999992</v>
      </c>
      <c r="E54" s="27">
        <f t="shared" si="15"/>
        <v>326682.6</v>
      </c>
      <c r="F54" s="27">
        <f t="shared" si="15"/>
        <v>412354.84</v>
      </c>
      <c r="G54" s="27">
        <f t="shared" si="15"/>
        <v>464136.13000000006</v>
      </c>
      <c r="H54" s="27">
        <f t="shared" si="15"/>
        <v>60101.00999999995</v>
      </c>
      <c r="I54" s="27">
        <f t="shared" si="15"/>
        <v>548370.7499999999</v>
      </c>
      <c r="J54" s="27">
        <f t="shared" si="15"/>
        <v>133750.83999999997</v>
      </c>
      <c r="K54" s="20">
        <f>SUM(B54:J54)</f>
        <v>2923266.36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464366.35</v>
      </c>
      <c r="C60" s="10">
        <f t="shared" si="17"/>
        <v>406590.44440542144</v>
      </c>
      <c r="D60" s="10">
        <f t="shared" si="17"/>
        <v>106913.41114586161</v>
      </c>
      <c r="E60" s="10">
        <f t="shared" si="17"/>
        <v>326682.599083712</v>
      </c>
      <c r="F60" s="10">
        <f t="shared" si="17"/>
        <v>412354.83353693143</v>
      </c>
      <c r="G60" s="10">
        <f t="shared" si="17"/>
        <v>464136.1356299028</v>
      </c>
      <c r="H60" s="10">
        <f t="shared" si="17"/>
        <v>60101.00272948708</v>
      </c>
      <c r="I60" s="10">
        <f>SUM(I61:I73)</f>
        <v>548370.75</v>
      </c>
      <c r="J60" s="10">
        <f t="shared" si="17"/>
        <v>133750.84058372988</v>
      </c>
      <c r="K60" s="5">
        <f>SUM(K61:K73)</f>
        <v>2923266.3671150473</v>
      </c>
      <c r="L60" s="9"/>
    </row>
    <row r="61" spans="1:12" ht="16.5" customHeight="1">
      <c r="A61" s="7" t="s">
        <v>56</v>
      </c>
      <c r="B61" s="8">
        <v>405809.75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405809.75</v>
      </c>
      <c r="L61"/>
    </row>
    <row r="62" spans="1:12" ht="16.5" customHeight="1">
      <c r="A62" s="7" t="s">
        <v>57</v>
      </c>
      <c r="B62" s="8">
        <v>58556.6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58556.6</v>
      </c>
      <c r="L62"/>
    </row>
    <row r="63" spans="1:12" ht="16.5" customHeight="1">
      <c r="A63" s="7" t="s">
        <v>4</v>
      </c>
      <c r="B63" s="6">
        <v>0</v>
      </c>
      <c r="C63" s="8">
        <v>406590.44440542144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406590.44440542144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106913.41114586161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106913.41114586161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326682.599083712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326682.599083712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412354.83353693143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412354.83353693143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464136.1356299028</v>
      </c>
      <c r="H67" s="6">
        <v>0</v>
      </c>
      <c r="I67" s="6">
        <v>0</v>
      </c>
      <c r="J67" s="6">
        <v>0</v>
      </c>
      <c r="K67" s="5">
        <f t="shared" si="18"/>
        <v>464136.1356299028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60101.00272948708</v>
      </c>
      <c r="I68" s="6">
        <v>0</v>
      </c>
      <c r="J68" s="6">
        <v>0</v>
      </c>
      <c r="K68" s="5">
        <f t="shared" si="18"/>
        <v>60101.00272948708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212054.97</v>
      </c>
      <c r="J70" s="6">
        <v>0</v>
      </c>
      <c r="K70" s="5">
        <f t="shared" si="18"/>
        <v>212054.97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336315.78</v>
      </c>
      <c r="J71" s="6">
        <v>0</v>
      </c>
      <c r="K71" s="5">
        <f t="shared" si="18"/>
        <v>336315.78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133750.84058372988</v>
      </c>
      <c r="K72" s="5">
        <f t="shared" si="18"/>
        <v>133750.84058372988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2023-06-07T20:42:23Z</dcterms:modified>
  <cp:category/>
  <cp:version/>
  <cp:contentType/>
  <cp:contentStatus/>
</cp:coreProperties>
</file>