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<sst xmlns="http://schemas.openxmlformats.org/spreadsheetml/2006/main" count="86" uniqueCount="85">
  <si>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</si>
  <si>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</si>
  <si>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</si>
  <si>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</si>
  <si>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</si>
  <si>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</si>
  <si>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</si>
  <si>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</si>
  <si>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</si>
  <si>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</si>
  <si>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</si>
  <si>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</si>
  <si>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</si>
  <si>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</si>
  <si>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</si>
  <si>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</si>
  <si>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</si>
  <si>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</si>
  <si>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</si>
  <si>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</si>
  <si>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</si>
  <si>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</si>
  <si>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</si>
  <si>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</si>
  <si>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</si>
  <si>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</si>
  <si>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</si>
  <si>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</si>
  <si>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</si>
  <si>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</si>
  <si>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</si>
  <si>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</si>
  <si>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</si>
  <si>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</si>
  <si>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</si>
  <si>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</si>
  <si>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</si>
  <si>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</si>
  <si>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</si>
  <si>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</si>
  <si>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</si>
  <si>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</si>
  <si>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</si>
  <si>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</si>
  <si>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</si>
  <si>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</si>
  <si>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</si>
  <si>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</si>
  <si>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</si>
  <si>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</si>
  <si>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</si>
  <si>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</si>
  <si>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</si>
  <si>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</si>
  <si>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</si>
  <si>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</si>
  <si>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</si>
  <si>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</si>
  <si>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</si>
  <si>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</si>
  <si>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</si>
  <si>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</si>
  <si>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</si>
  <si>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</si>
  <si>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</si>
  <si>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</si>
  <si>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</si>
  <si>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</si>
  <si>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</si>
  <si>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</si>
  <si>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</si>
  <si>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</si>
  <si>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</si>
  <si>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</si>
  <si>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</si>
  <si>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</si>
  <si>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</si>
  <si>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</si>
  <si>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</si>
  <si>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</si>
  <si>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</si>
  <si>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</si>
  <si>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</si>
  <si>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</si>
  <si>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29/06/23 - VENCIMENTO 06/07/23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</si>
</sst>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83897</v>
      </c>
      <c r="C7" s="10">
        <f aca="true" t="shared" si="0" ref="C7:K7">C8+C11</f>
        <v>103240</v>
      </c>
      <c r="D7" s="10">
        <f t="shared" si="0"/>
        <v>307716</v>
      </c>
      <c r="E7" s="10">
        <f t="shared" si="0"/>
        <v>244448</v>
      </c>
      <c r="F7" s="10">
        <f t="shared" si="0"/>
        <v>252427</v>
      </c>
      <c r="G7" s="10">
        <f t="shared" si="0"/>
        <v>142990</v>
      </c>
      <c r="H7" s="10">
        <f t="shared" si="0"/>
        <v>83992</v>
      </c>
      <c r="I7" s="10">
        <f t="shared" si="0"/>
        <v>116622</v>
      </c>
      <c r="J7" s="10">
        <f t="shared" si="0"/>
        <v>119441</v>
      </c>
      <c r="K7" s="10">
        <f t="shared" si="0"/>
        <v>212998</v>
      </c>
      <c r="L7" s="10">
        <f aca="true" t="shared" si="1" ref="L7:L13">SUM(B7:K7)</f>
        <v>1667771</v>
      </c>
      <c r="M7" s="11"/>
    </row>
    <row r="8" spans="1:13" ht="17.25" customHeight="1">
      <c r="A8" s="12" t="s">
        <v>82</v>
      </c>
      <c r="B8" s="13">
        <f>B9+B10</f>
        <v>4682</v>
      </c>
      <c r="C8" s="13">
        <f aca="true" t="shared" si="2" ref="C8:K8">C9+C10</f>
        <v>5232</v>
      </c>
      <c r="D8" s="13">
        <f t="shared" si="2"/>
        <v>15818</v>
      </c>
      <c r="E8" s="13">
        <f t="shared" si="2"/>
        <v>10803</v>
      </c>
      <c r="F8" s="13">
        <f t="shared" si="2"/>
        <v>10127</v>
      </c>
      <c r="G8" s="13">
        <f t="shared" si="2"/>
        <v>7944</v>
      </c>
      <c r="H8" s="13">
        <f t="shared" si="2"/>
        <v>4154</v>
      </c>
      <c r="I8" s="13">
        <f t="shared" si="2"/>
        <v>4385</v>
      </c>
      <c r="J8" s="13">
        <f t="shared" si="2"/>
        <v>6238</v>
      </c>
      <c r="K8" s="13">
        <f t="shared" si="2"/>
        <v>9953</v>
      </c>
      <c r="L8" s="13">
        <f t="shared" si="1"/>
        <v>79336</v>
      </c>
      <c r="M8"/>
    </row>
    <row r="9" spans="1:13" ht="17.25" customHeight="1">
      <c r="A9" s="14" t="s">
        <v>18</v>
      </c>
      <c r="B9" s="15">
        <v>4680</v>
      </c>
      <c r="C9" s="15">
        <v>5232</v>
      </c>
      <c r="D9" s="15">
        <v>15818</v>
      </c>
      <c r="E9" s="15">
        <v>10803</v>
      </c>
      <c r="F9" s="15">
        <v>10127</v>
      </c>
      <c r="G9" s="15">
        <v>7944</v>
      </c>
      <c r="H9" s="15">
        <v>4076</v>
      </c>
      <c r="I9" s="15">
        <v>4385</v>
      </c>
      <c r="J9" s="15">
        <v>6238</v>
      </c>
      <c r="K9" s="15">
        <v>9953</v>
      </c>
      <c r="L9" s="13">
        <f t="shared" si="1"/>
        <v>79256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78</v>
      </c>
      <c r="I10" s="15">
        <v>0</v>
      </c>
      <c r="J10" s="15">
        <v>0</v>
      </c>
      <c r="K10" s="15">
        <v>0</v>
      </c>
      <c r="L10" s="13">
        <f t="shared" si="1"/>
        <v>80</v>
      </c>
      <c r="M10"/>
    </row>
    <row r="11" spans="1:13" ht="17.25" customHeight="1">
      <c r="A11" s="12" t="s">
        <v>71</v>
      </c>
      <c r="B11" s="15">
        <v>79215</v>
      </c>
      <c r="C11" s="15">
        <v>98008</v>
      </c>
      <c r="D11" s="15">
        <v>291898</v>
      </c>
      <c r="E11" s="15">
        <v>233645</v>
      </c>
      <c r="F11" s="15">
        <v>242300</v>
      </c>
      <c r="G11" s="15">
        <v>135046</v>
      </c>
      <c r="H11" s="15">
        <v>79838</v>
      </c>
      <c r="I11" s="15">
        <v>112237</v>
      </c>
      <c r="J11" s="15">
        <v>113203</v>
      </c>
      <c r="K11" s="15">
        <v>203045</v>
      </c>
      <c r="L11" s="13">
        <f t="shared" si="1"/>
        <v>1588435</v>
      </c>
      <c r="M11" s="60"/>
    </row>
    <row r="12" spans="1:13" ht="17.25" customHeight="1">
      <c r="A12" s="14" t="s">
        <v>83</v>
      </c>
      <c r="B12" s="15">
        <v>8884</v>
      </c>
      <c r="C12" s="15">
        <v>7076</v>
      </c>
      <c r="D12" s="15">
        <v>24854</v>
      </c>
      <c r="E12" s="15">
        <v>22582</v>
      </c>
      <c r="F12" s="15">
        <v>19627</v>
      </c>
      <c r="G12" s="15">
        <v>12165</v>
      </c>
      <c r="H12" s="15">
        <v>7064</v>
      </c>
      <c r="I12" s="15">
        <v>6031</v>
      </c>
      <c r="J12" s="15">
        <v>7917</v>
      </c>
      <c r="K12" s="15">
        <v>12604</v>
      </c>
      <c r="L12" s="13">
        <f t="shared" si="1"/>
        <v>128804</v>
      </c>
      <c r="M12" s="60"/>
    </row>
    <row r="13" spans="1:13" ht="17.25" customHeight="1">
      <c r="A13" s="14" t="s">
        <v>72</v>
      </c>
      <c r="B13" s="15">
        <f>+B11-B12</f>
        <v>70331</v>
      </c>
      <c r="C13" s="15">
        <f aca="true" t="shared" si="3" ref="C13:K13">+C11-C12</f>
        <v>90932</v>
      </c>
      <c r="D13" s="15">
        <f t="shared" si="3"/>
        <v>267044</v>
      </c>
      <c r="E13" s="15">
        <f t="shared" si="3"/>
        <v>211063</v>
      </c>
      <c r="F13" s="15">
        <f t="shared" si="3"/>
        <v>222673</v>
      </c>
      <c r="G13" s="15">
        <f t="shared" si="3"/>
        <v>122881</v>
      </c>
      <c r="H13" s="15">
        <f t="shared" si="3"/>
        <v>72774</v>
      </c>
      <c r="I13" s="15">
        <f t="shared" si="3"/>
        <v>106206</v>
      </c>
      <c r="J13" s="15">
        <f t="shared" si="3"/>
        <v>105286</v>
      </c>
      <c r="K13" s="15">
        <f t="shared" si="3"/>
        <v>190441</v>
      </c>
      <c r="L13" s="13">
        <f t="shared" si="1"/>
        <v>1459631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1.331626432339822</v>
      </c>
      <c r="C18" s="22">
        <v>1.260131893827581</v>
      </c>
      <c r="D18" s="22">
        <v>1.130299686039172</v>
      </c>
      <c r="E18" s="22">
        <v>1.166031008702941</v>
      </c>
      <c r="F18" s="22">
        <v>1.28744593572381</v>
      </c>
      <c r="G18" s="22">
        <v>1.250998249680112</v>
      </c>
      <c r="H18" s="22">
        <v>1.114815970256666</v>
      </c>
      <c r="I18" s="22">
        <v>1.201603964020106</v>
      </c>
      <c r="J18" s="22">
        <v>1.331263129317839</v>
      </c>
      <c r="K18" s="22">
        <v>1.150955896071241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808976.7799999999</v>
      </c>
      <c r="C20" s="25">
        <f aca="true" t="shared" si="4" ref="C20:K20">SUM(C21:C28)</f>
        <v>545526.1299999999</v>
      </c>
      <c r="D20" s="25">
        <f t="shared" si="4"/>
        <v>1752039.0599999998</v>
      </c>
      <c r="E20" s="25">
        <f t="shared" si="4"/>
        <v>1437449.9299999997</v>
      </c>
      <c r="F20" s="25">
        <f t="shared" si="4"/>
        <v>1467195.7299999997</v>
      </c>
      <c r="G20" s="25">
        <f t="shared" si="4"/>
        <v>884370.9299999999</v>
      </c>
      <c r="H20" s="25">
        <f t="shared" si="4"/>
        <v>512854.93999999994</v>
      </c>
      <c r="I20" s="25">
        <f t="shared" si="4"/>
        <v>625399.73</v>
      </c>
      <c r="J20" s="25">
        <f t="shared" si="4"/>
        <v>770106.56</v>
      </c>
      <c r="K20" s="25">
        <f t="shared" si="4"/>
        <v>967988.63</v>
      </c>
      <c r="L20" s="25">
        <f>SUM(B20:K20)</f>
        <v>9771908.42</v>
      </c>
      <c r="M20"/>
    </row>
    <row r="21" spans="1:13" ht="17.25" customHeight="1">
      <c r="A21" s="26" t="s">
        <v>22</v>
      </c>
      <c r="B21" s="56">
        <f>ROUND((B15+B16)*B7,2)</f>
        <v>602825.11</v>
      </c>
      <c r="C21" s="56">
        <f aca="true" t="shared" si="5" ref="C21:K21">ROUND((C15+C16)*C7,2)</f>
        <v>417977.46</v>
      </c>
      <c r="D21" s="56">
        <f t="shared" si="5"/>
        <v>1482729.55</v>
      </c>
      <c r="E21" s="56">
        <f t="shared" si="5"/>
        <v>1193126.24</v>
      </c>
      <c r="F21" s="56">
        <f t="shared" si="5"/>
        <v>1088616.68</v>
      </c>
      <c r="G21" s="56">
        <f t="shared" si="5"/>
        <v>678058.58</v>
      </c>
      <c r="H21" s="56">
        <f t="shared" si="5"/>
        <v>438723.81</v>
      </c>
      <c r="I21" s="56">
        <f t="shared" si="5"/>
        <v>505054.9</v>
      </c>
      <c r="J21" s="56">
        <f t="shared" si="5"/>
        <v>557084.77</v>
      </c>
      <c r="K21" s="56">
        <f t="shared" si="5"/>
        <v>811245.48</v>
      </c>
      <c r="L21" s="33">
        <f aca="true" t="shared" si="6" ref="L21:L28">SUM(B21:K21)</f>
        <v>7775442.58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199912.74</v>
      </c>
      <c r="C22" s="33">
        <f t="shared" si="7"/>
        <v>108729.27</v>
      </c>
      <c r="D22" s="33">
        <f t="shared" si="7"/>
        <v>193199.19</v>
      </c>
      <c r="E22" s="33">
        <f t="shared" si="7"/>
        <v>198095.95</v>
      </c>
      <c r="F22" s="33">
        <f t="shared" si="7"/>
        <v>312918.44</v>
      </c>
      <c r="G22" s="33">
        <f t="shared" si="7"/>
        <v>170191.52</v>
      </c>
      <c r="H22" s="33">
        <f t="shared" si="7"/>
        <v>50372.5</v>
      </c>
      <c r="I22" s="33">
        <f t="shared" si="7"/>
        <v>101821.07</v>
      </c>
      <c r="J22" s="33">
        <f t="shared" si="7"/>
        <v>184541.64</v>
      </c>
      <c r="K22" s="33">
        <f t="shared" si="7"/>
        <v>122462.29</v>
      </c>
      <c r="L22" s="33">
        <f t="shared" si="6"/>
        <v>1642244.6100000003</v>
      </c>
      <c r="M22"/>
    </row>
    <row r="23" spans="1:13" ht="17.25" customHeight="1">
      <c r="A23" s="27" t="s">
        <v>24</v>
      </c>
      <c r="B23" s="33">
        <v>3349.39</v>
      </c>
      <c r="C23" s="33">
        <v>16254.26</v>
      </c>
      <c r="D23" s="33">
        <v>69997.92</v>
      </c>
      <c r="E23" s="33">
        <v>40637.71</v>
      </c>
      <c r="F23" s="33">
        <v>61754.9</v>
      </c>
      <c r="G23" s="33">
        <v>34896.65</v>
      </c>
      <c r="H23" s="33">
        <v>21244.35</v>
      </c>
      <c r="I23" s="33">
        <v>15835.67</v>
      </c>
      <c r="J23" s="33">
        <v>23810.72</v>
      </c>
      <c r="K23" s="33">
        <v>29284.76</v>
      </c>
      <c r="L23" s="33">
        <f t="shared" si="6"/>
        <v>317066.32999999996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632.63</v>
      </c>
      <c r="C26" s="33">
        <v>425.34</v>
      </c>
      <c r="D26" s="33">
        <v>1370.25</v>
      </c>
      <c r="E26" s="33">
        <v>1122.59</v>
      </c>
      <c r="F26" s="33">
        <v>1146.81</v>
      </c>
      <c r="G26" s="33">
        <v>691.86</v>
      </c>
      <c r="H26" s="33">
        <v>401.12</v>
      </c>
      <c r="I26" s="33">
        <v>489.95</v>
      </c>
      <c r="J26" s="33">
        <v>603.02</v>
      </c>
      <c r="K26" s="33">
        <v>756.47</v>
      </c>
      <c r="L26" s="33">
        <f t="shared" si="6"/>
        <v>7640.04</v>
      </c>
      <c r="M26" s="60"/>
    </row>
    <row r="27" spans="1:13" ht="17.25" customHeight="1">
      <c r="A27" s="27" t="s">
        <v>75</v>
      </c>
      <c r="B27" s="33">
        <v>324.62</v>
      </c>
      <c r="C27" s="33">
        <v>245.23</v>
      </c>
      <c r="D27" s="33">
        <v>796.47</v>
      </c>
      <c r="E27" s="33">
        <v>609.14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337.62</v>
      </c>
      <c r="K27" s="33">
        <v>455.52</v>
      </c>
      <c r="L27" s="33">
        <f t="shared" si="6"/>
        <v>4306.43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-123647.59</v>
      </c>
      <c r="C31" s="33">
        <f t="shared" si="8"/>
        <v>-23020.8</v>
      </c>
      <c r="D31" s="33">
        <f t="shared" si="8"/>
        <v>-69599.2</v>
      </c>
      <c r="E31" s="33">
        <f t="shared" si="8"/>
        <v>-53235.8100000001</v>
      </c>
      <c r="F31" s="33">
        <f t="shared" si="8"/>
        <v>-44558.8</v>
      </c>
      <c r="G31" s="33">
        <f t="shared" si="8"/>
        <v>-34953.6</v>
      </c>
      <c r="H31" s="33">
        <f t="shared" si="8"/>
        <v>-24456.72</v>
      </c>
      <c r="I31" s="33">
        <f t="shared" si="8"/>
        <v>-27634.370000000003</v>
      </c>
      <c r="J31" s="33">
        <f t="shared" si="8"/>
        <v>-27447.2</v>
      </c>
      <c r="K31" s="33">
        <f t="shared" si="8"/>
        <v>-43793.2</v>
      </c>
      <c r="L31" s="33">
        <f aca="true" t="shared" si="9" ref="L31:L38">SUM(B31:K31)</f>
        <v>-472347.29000000004</v>
      </c>
      <c r="M31"/>
    </row>
    <row r="32" spans="1:13" ht="18.75" customHeight="1">
      <c r="A32" s="27" t="s">
        <v>28</v>
      </c>
      <c r="B32" s="33">
        <f>B33+B34+B35+B36</f>
        <v>-20592</v>
      </c>
      <c r="C32" s="33">
        <f aca="true" t="shared" si="10" ref="C32:K32">C33+C34+C35+C36</f>
        <v>-23020.8</v>
      </c>
      <c r="D32" s="33">
        <f t="shared" si="10"/>
        <v>-69599.2</v>
      </c>
      <c r="E32" s="33">
        <f t="shared" si="10"/>
        <v>-47533.2</v>
      </c>
      <c r="F32" s="33">
        <f t="shared" si="10"/>
        <v>-44558.8</v>
      </c>
      <c r="G32" s="33">
        <f t="shared" si="10"/>
        <v>-34953.6</v>
      </c>
      <c r="H32" s="33">
        <f t="shared" si="10"/>
        <v>-17934.4</v>
      </c>
      <c r="I32" s="33">
        <f t="shared" si="10"/>
        <v>-27634.370000000003</v>
      </c>
      <c r="J32" s="33">
        <f t="shared" si="10"/>
        <v>-27447.2</v>
      </c>
      <c r="K32" s="33">
        <f t="shared" si="10"/>
        <v>-43793.2</v>
      </c>
      <c r="L32" s="33">
        <f t="shared" si="9"/>
        <v>-357066.77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-20592</v>
      </c>
      <c r="C33" s="33">
        <f t="shared" si="11"/>
        <v>-23020.8</v>
      </c>
      <c r="D33" s="33">
        <f t="shared" si="11"/>
        <v>-69599.2</v>
      </c>
      <c r="E33" s="33">
        <f t="shared" si="11"/>
        <v>-47533.2</v>
      </c>
      <c r="F33" s="33">
        <f t="shared" si="11"/>
        <v>-44558.8</v>
      </c>
      <c r="G33" s="33">
        <f t="shared" si="11"/>
        <v>-34953.6</v>
      </c>
      <c r="H33" s="33">
        <f t="shared" si="11"/>
        <v>-17934.4</v>
      </c>
      <c r="I33" s="33">
        <f t="shared" si="11"/>
        <v>-19294</v>
      </c>
      <c r="J33" s="33">
        <f t="shared" si="11"/>
        <v>-27447.2</v>
      </c>
      <c r="K33" s="33">
        <f t="shared" si="11"/>
        <v>-43793.2</v>
      </c>
      <c r="L33" s="33">
        <f t="shared" si="9"/>
        <v>-348726.4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-8340.37</v>
      </c>
      <c r="J36" s="17">
        <v>0</v>
      </c>
      <c r="K36" s="17">
        <v>0</v>
      </c>
      <c r="L36" s="33">
        <f t="shared" si="9"/>
        <v>-8340.37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685329.19</v>
      </c>
      <c r="C55" s="41">
        <f t="shared" si="16"/>
        <v>522505.3299999999</v>
      </c>
      <c r="D55" s="41">
        <f t="shared" si="16"/>
        <v>1682439.8599999999</v>
      </c>
      <c r="E55" s="41">
        <f t="shared" si="16"/>
        <v>1384214.1199999996</v>
      </c>
      <c r="F55" s="41">
        <f t="shared" si="16"/>
        <v>1422636.9299999997</v>
      </c>
      <c r="G55" s="41">
        <f t="shared" si="16"/>
        <v>849417.33</v>
      </c>
      <c r="H55" s="41">
        <f t="shared" si="16"/>
        <v>488398.22</v>
      </c>
      <c r="I55" s="41">
        <f t="shared" si="16"/>
        <v>597765.36</v>
      </c>
      <c r="J55" s="41">
        <f t="shared" si="16"/>
        <v>742659.3600000001</v>
      </c>
      <c r="K55" s="41">
        <f t="shared" si="16"/>
        <v>924195.43</v>
      </c>
      <c r="L55" s="42">
        <f t="shared" si="14"/>
        <v>9299561.13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685329.19</v>
      </c>
      <c r="C61" s="41">
        <f aca="true" t="shared" si="18" ref="C61:J61">SUM(C62:C73)</f>
        <v>522505.32999999996</v>
      </c>
      <c r="D61" s="41">
        <f t="shared" si="18"/>
        <v>1682439.8557761288</v>
      </c>
      <c r="E61" s="41">
        <f t="shared" si="18"/>
        <v>1384214.1327488488</v>
      </c>
      <c r="F61" s="41">
        <f t="shared" si="18"/>
        <v>1422636.9337202078</v>
      </c>
      <c r="G61" s="41">
        <f t="shared" si="18"/>
        <v>849417.329147598</v>
      </c>
      <c r="H61" s="41">
        <f t="shared" si="18"/>
        <v>488398.2168961601</v>
      </c>
      <c r="I61" s="41">
        <f>SUM(I62:I78)</f>
        <v>597765.343554459</v>
      </c>
      <c r="J61" s="41">
        <f t="shared" si="18"/>
        <v>742659.3641179829</v>
      </c>
      <c r="K61" s="41">
        <f>SUM(K62:K75)</f>
        <v>924195.4299999999</v>
      </c>
      <c r="L61" s="46">
        <f>SUM(B61:K61)</f>
        <v>9299561.125961386</v>
      </c>
      <c r="M61" s="40"/>
    </row>
    <row r="62" spans="1:13" ht="18.75" customHeight="1">
      <c r="A62" s="47" t="s">
        <v>46</v>
      </c>
      <c r="B62" s="48">
        <v>685329.19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685329.19</v>
      </c>
      <c r="M62"/>
    </row>
    <row r="63" spans="1:13" ht="18.75" customHeight="1">
      <c r="A63" s="47" t="s">
        <v>55</v>
      </c>
      <c r="B63" s="17">
        <v>0</v>
      </c>
      <c r="C63" s="48">
        <v>456669.66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456669.66</v>
      </c>
      <c r="M63"/>
    </row>
    <row r="64" spans="1:13" ht="18.75" customHeight="1">
      <c r="A64" s="47" t="s">
        <v>56</v>
      </c>
      <c r="B64" s="17">
        <v>0</v>
      </c>
      <c r="C64" s="48">
        <v>65835.67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65835.67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1682439.8557761288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1682439.8557761288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1384214.1327488488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1384214.1327488488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1422636.9337202078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1422636.9337202078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849417.329147598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849417.329147598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488398.2168961601</v>
      </c>
      <c r="I69" s="17">
        <v>0</v>
      </c>
      <c r="J69" s="17">
        <v>0</v>
      </c>
      <c r="K69" s="17">
        <v>0</v>
      </c>
      <c r="L69" s="46">
        <f t="shared" si="19"/>
        <v>488398.2168961601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597765.343554459</v>
      </c>
      <c r="J70" s="17">
        <v>0</v>
      </c>
      <c r="K70" s="17">
        <v>0</v>
      </c>
      <c r="L70" s="46">
        <f t="shared" si="19"/>
        <v>597765.343554459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742659.3641179829</v>
      </c>
      <c r="K71" s="17">
        <v>0</v>
      </c>
      <c r="L71" s="46">
        <f t="shared" si="19"/>
        <v>742659.3641179829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540469.49</v>
      </c>
      <c r="L72" s="46">
        <f t="shared" si="19"/>
        <v>540469.49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383725.94</v>
      </c>
      <c r="L73" s="46">
        <f t="shared" si="19"/>
        <v>383725.94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2023-07-05T18:46:40Z</dcterms:modified>
  <cp:category/>
  <cp:version/>
  <cp:contentType/>
  <cp:contentStatus/>
</cp:coreProperties>
</file>