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<sst xmlns="http://schemas.openxmlformats.org/spreadsheetml/2006/main" count="86" uniqueCount="85">
  <si>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</si>
  <si>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</si>
  <si>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</si>
  <si>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</si>
  <si>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</si>
  <si>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</si>
  <si>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</si>
  <si>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</si>
  <si>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</si>
  <si>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</si>
  <si>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</si>
  <si>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</si>
  <si>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</si>
  <si>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</si>
  <si>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</si>
  <si>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</si>
  <si>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</si>
  <si>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</si>
  <si>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</si>
  <si>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</si>
  <si>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</si>
  <si>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</si>
  <si>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</si>
  <si>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</si>
  <si>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</si>
  <si>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</si>
  <si>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</si>
  <si>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</si>
  <si>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</si>
  <si>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</si>
  <si>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</si>
  <si>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</si>
  <si>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</si>
  <si>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</si>
  <si>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</si>
  <si>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</si>
  <si>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</si>
  <si>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</si>
  <si>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</si>
  <si>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</si>
  <si>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</si>
  <si>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</si>
  <si>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</si>
  <si>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</si>
  <si>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</si>
  <si>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</si>
  <si>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</si>
  <si>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</si>
  <si>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</si>
  <si>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</si>
  <si>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</si>
  <si>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</si>
  <si>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</si>
  <si>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</si>
  <si>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</si>
  <si>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</si>
  <si>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</si>
  <si>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</si>
  <si>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</si>
  <si>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</si>
  <si>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</si>
  <si>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</si>
  <si>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</si>
  <si>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</si>
  <si>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</si>
  <si>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</si>
  <si>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</si>
  <si>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</si>
  <si>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</si>
  <si>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</si>
  <si>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</si>
  <si>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</si>
  <si>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</si>
  <si>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</si>
  <si>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</si>
  <si>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</si>
  <si>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</si>
  <si>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</si>
  <si>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</si>
  <si>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</si>
  <si>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</si>
  <si>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</si>
  <si>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</si>
  <si>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</si>
  <si>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27/06/23 - VENCIMENTO 04/07/23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</si>
</sst>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86199</v>
      </c>
      <c r="C7" s="10">
        <f aca="true" t="shared" si="0" ref="C7:K7">C8+C11</f>
        <v>105874</v>
      </c>
      <c r="D7" s="10">
        <f t="shared" si="0"/>
        <v>315395</v>
      </c>
      <c r="E7" s="10">
        <f t="shared" si="0"/>
        <v>249407</v>
      </c>
      <c r="F7" s="10">
        <f t="shared" si="0"/>
        <v>256158</v>
      </c>
      <c r="G7" s="10">
        <f t="shared" si="0"/>
        <v>147780</v>
      </c>
      <c r="H7" s="10">
        <f t="shared" si="0"/>
        <v>83844</v>
      </c>
      <c r="I7" s="10">
        <f t="shared" si="0"/>
        <v>116860</v>
      </c>
      <c r="J7" s="10">
        <f t="shared" si="0"/>
        <v>121802</v>
      </c>
      <c r="K7" s="10">
        <f t="shared" si="0"/>
        <v>213617</v>
      </c>
      <c r="L7" s="10">
        <f aca="true" t="shared" si="1" ref="L7:L13">SUM(B7:K7)</f>
        <v>1696936</v>
      </c>
      <c r="M7" s="11"/>
    </row>
    <row r="8" spans="1:13" ht="17.25" customHeight="1">
      <c r="A8" s="12" t="s">
        <v>82</v>
      </c>
      <c r="B8" s="13">
        <f>B9+B10</f>
        <v>4869</v>
      </c>
      <c r="C8" s="13">
        <f aca="true" t="shared" si="2" ref="C8:K8">C9+C10</f>
        <v>5200</v>
      </c>
      <c r="D8" s="13">
        <f t="shared" si="2"/>
        <v>16167</v>
      </c>
      <c r="E8" s="13">
        <f t="shared" si="2"/>
        <v>10977</v>
      </c>
      <c r="F8" s="13">
        <f t="shared" si="2"/>
        <v>10184</v>
      </c>
      <c r="G8" s="13">
        <f t="shared" si="2"/>
        <v>8108</v>
      </c>
      <c r="H8" s="13">
        <f t="shared" si="2"/>
        <v>4206</v>
      </c>
      <c r="I8" s="13">
        <f t="shared" si="2"/>
        <v>4416</v>
      </c>
      <c r="J8" s="13">
        <f t="shared" si="2"/>
        <v>6346</v>
      </c>
      <c r="K8" s="13">
        <f t="shared" si="2"/>
        <v>9957</v>
      </c>
      <c r="L8" s="13">
        <f t="shared" si="1"/>
        <v>80430</v>
      </c>
      <c r="M8"/>
    </row>
    <row r="9" spans="1:13" ht="17.25" customHeight="1">
      <c r="A9" s="14" t="s">
        <v>18</v>
      </c>
      <c r="B9" s="15">
        <v>4868</v>
      </c>
      <c r="C9" s="15">
        <v>5200</v>
      </c>
      <c r="D9" s="15">
        <v>16167</v>
      </c>
      <c r="E9" s="15">
        <v>10977</v>
      </c>
      <c r="F9" s="15">
        <v>10184</v>
      </c>
      <c r="G9" s="15">
        <v>8108</v>
      </c>
      <c r="H9" s="15">
        <v>4134</v>
      </c>
      <c r="I9" s="15">
        <v>4416</v>
      </c>
      <c r="J9" s="15">
        <v>6346</v>
      </c>
      <c r="K9" s="15">
        <v>9957</v>
      </c>
      <c r="L9" s="13">
        <f t="shared" si="1"/>
        <v>80357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72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71</v>
      </c>
      <c r="B11" s="15">
        <v>81330</v>
      </c>
      <c r="C11" s="15">
        <v>100674</v>
      </c>
      <c r="D11" s="15">
        <v>299228</v>
      </c>
      <c r="E11" s="15">
        <v>238430</v>
      </c>
      <c r="F11" s="15">
        <v>245974</v>
      </c>
      <c r="G11" s="15">
        <v>139672</v>
      </c>
      <c r="H11" s="15">
        <v>79638</v>
      </c>
      <c r="I11" s="15">
        <v>112444</v>
      </c>
      <c r="J11" s="15">
        <v>115456</v>
      </c>
      <c r="K11" s="15">
        <v>203660</v>
      </c>
      <c r="L11" s="13">
        <f t="shared" si="1"/>
        <v>1616506</v>
      </c>
      <c r="M11" s="60"/>
    </row>
    <row r="12" spans="1:13" ht="17.25" customHeight="1">
      <c r="A12" s="14" t="s">
        <v>83</v>
      </c>
      <c r="B12" s="15">
        <v>9178</v>
      </c>
      <c r="C12" s="15">
        <v>7425</v>
      </c>
      <c r="D12" s="15">
        <v>25981</v>
      </c>
      <c r="E12" s="15">
        <v>22861</v>
      </c>
      <c r="F12" s="15">
        <v>20003</v>
      </c>
      <c r="G12" s="15">
        <v>12974</v>
      </c>
      <c r="H12" s="15">
        <v>7084</v>
      </c>
      <c r="I12" s="15">
        <v>6353</v>
      </c>
      <c r="J12" s="15">
        <v>8229</v>
      </c>
      <c r="K12" s="15">
        <v>13221</v>
      </c>
      <c r="L12" s="13">
        <f t="shared" si="1"/>
        <v>133309</v>
      </c>
      <c r="M12" s="60"/>
    </row>
    <row r="13" spans="1:13" ht="17.25" customHeight="1">
      <c r="A13" s="14" t="s">
        <v>72</v>
      </c>
      <c r="B13" s="15">
        <f>+B11-B12</f>
        <v>72152</v>
      </c>
      <c r="C13" s="15">
        <f aca="true" t="shared" si="3" ref="C13:K13">+C11-C12</f>
        <v>93249</v>
      </c>
      <c r="D13" s="15">
        <f t="shared" si="3"/>
        <v>273247</v>
      </c>
      <c r="E13" s="15">
        <f t="shared" si="3"/>
        <v>215569</v>
      </c>
      <c r="F13" s="15">
        <f t="shared" si="3"/>
        <v>225971</v>
      </c>
      <c r="G13" s="15">
        <f t="shared" si="3"/>
        <v>126698</v>
      </c>
      <c r="H13" s="15">
        <f t="shared" si="3"/>
        <v>72554</v>
      </c>
      <c r="I13" s="15">
        <f t="shared" si="3"/>
        <v>106091</v>
      </c>
      <c r="J13" s="15">
        <f t="shared" si="3"/>
        <v>107227</v>
      </c>
      <c r="K13" s="15">
        <f t="shared" si="3"/>
        <v>190439</v>
      </c>
      <c r="L13" s="13">
        <f t="shared" si="1"/>
        <v>1483197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1.301886541939534</v>
      </c>
      <c r="C18" s="22">
        <v>1.233128405017892</v>
      </c>
      <c r="D18" s="22">
        <v>1.105543781764613</v>
      </c>
      <c r="E18" s="22">
        <v>1.146318299878591</v>
      </c>
      <c r="F18" s="22">
        <v>1.270483926955264</v>
      </c>
      <c r="G18" s="22">
        <v>1.216338134007686</v>
      </c>
      <c r="H18" s="22">
        <v>1.113676271063835</v>
      </c>
      <c r="I18" s="22">
        <v>1.197487638000282</v>
      </c>
      <c r="J18" s="22">
        <v>1.304713708919686</v>
      </c>
      <c r="K18" s="22">
        <v>1.143050281276248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812516.86</v>
      </c>
      <c r="C20" s="25">
        <f aca="true" t="shared" si="4" ref="C20:K20">SUM(C21:C28)</f>
        <v>547460.7599999999</v>
      </c>
      <c r="D20" s="25">
        <f t="shared" si="4"/>
        <v>1757379.1700000002</v>
      </c>
      <c r="E20" s="25">
        <f t="shared" si="4"/>
        <v>1442252.3299999996</v>
      </c>
      <c r="F20" s="25">
        <f t="shared" si="4"/>
        <v>1469173.74</v>
      </c>
      <c r="G20" s="25">
        <f t="shared" si="4"/>
        <v>888858.33</v>
      </c>
      <c r="H20" s="25">
        <f t="shared" si="4"/>
        <v>511347.1699999999</v>
      </c>
      <c r="I20" s="25">
        <f t="shared" si="4"/>
        <v>624620.9</v>
      </c>
      <c r="J20" s="25">
        <f t="shared" si="4"/>
        <v>769581.3899999999</v>
      </c>
      <c r="K20" s="25">
        <f t="shared" si="4"/>
        <v>964231.72</v>
      </c>
      <c r="L20" s="25">
        <f>SUM(B20:K20)</f>
        <v>9787422.370000001</v>
      </c>
      <c r="M20"/>
    </row>
    <row r="21" spans="1:13" ht="17.25" customHeight="1">
      <c r="A21" s="26" t="s">
        <v>22</v>
      </c>
      <c r="B21" s="56">
        <f>ROUND((B15+B16)*B7,2)</f>
        <v>619365.67</v>
      </c>
      <c r="C21" s="56">
        <f aca="true" t="shared" si="5" ref="C21:K21">ROUND((C15+C16)*C7,2)</f>
        <v>428641.48</v>
      </c>
      <c r="D21" s="56">
        <f t="shared" si="5"/>
        <v>1519730.81</v>
      </c>
      <c r="E21" s="56">
        <f t="shared" si="5"/>
        <v>1217330.63</v>
      </c>
      <c r="F21" s="56">
        <f t="shared" si="5"/>
        <v>1104706.99</v>
      </c>
      <c r="G21" s="56">
        <f t="shared" si="5"/>
        <v>700772.76</v>
      </c>
      <c r="H21" s="56">
        <f t="shared" si="5"/>
        <v>437950.75</v>
      </c>
      <c r="I21" s="56">
        <f t="shared" si="5"/>
        <v>506085.6</v>
      </c>
      <c r="J21" s="56">
        <f t="shared" si="5"/>
        <v>568096.71</v>
      </c>
      <c r="K21" s="56">
        <f t="shared" si="5"/>
        <v>813603.07</v>
      </c>
      <c r="L21" s="33">
        <f aca="true" t="shared" si="6" ref="L21:L28">SUM(B21:K21)</f>
        <v>7916284.47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186978.16</v>
      </c>
      <c r="C22" s="33">
        <f t="shared" si="7"/>
        <v>99928.5</v>
      </c>
      <c r="D22" s="33">
        <f t="shared" si="7"/>
        <v>160398.14</v>
      </c>
      <c r="E22" s="33">
        <f t="shared" si="7"/>
        <v>178117.75</v>
      </c>
      <c r="F22" s="33">
        <f t="shared" si="7"/>
        <v>298805.48</v>
      </c>
      <c r="G22" s="33">
        <f t="shared" si="7"/>
        <v>151603.87</v>
      </c>
      <c r="H22" s="33">
        <f t="shared" si="7"/>
        <v>49784.61</v>
      </c>
      <c r="I22" s="33">
        <f t="shared" si="7"/>
        <v>99945.65</v>
      </c>
      <c r="J22" s="33">
        <f t="shared" si="7"/>
        <v>173106.86</v>
      </c>
      <c r="K22" s="33">
        <f t="shared" si="7"/>
        <v>116386.15</v>
      </c>
      <c r="L22" s="33">
        <f t="shared" si="6"/>
        <v>1515055.17</v>
      </c>
      <c r="M22"/>
    </row>
    <row r="23" spans="1:13" ht="17.25" customHeight="1">
      <c r="A23" s="27" t="s">
        <v>24</v>
      </c>
      <c r="B23" s="33">
        <v>3280.8</v>
      </c>
      <c r="C23" s="33">
        <v>16322.84</v>
      </c>
      <c r="D23" s="33">
        <v>71135.12</v>
      </c>
      <c r="E23" s="33">
        <v>41211.23</v>
      </c>
      <c r="F23" s="33">
        <v>61755.56</v>
      </c>
      <c r="G23" s="33">
        <v>35254.83</v>
      </c>
      <c r="H23" s="33">
        <v>21100.23</v>
      </c>
      <c r="I23" s="33">
        <v>15904.25</v>
      </c>
      <c r="J23" s="33">
        <v>23710.99</v>
      </c>
      <c r="K23" s="33">
        <v>29249.1</v>
      </c>
      <c r="L23" s="33">
        <f t="shared" si="6"/>
        <v>318924.94999999995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635.32</v>
      </c>
      <c r="C26" s="33">
        <v>428.04</v>
      </c>
      <c r="D26" s="33">
        <v>1372.95</v>
      </c>
      <c r="E26" s="33">
        <v>1125.28</v>
      </c>
      <c r="F26" s="33">
        <v>1146.81</v>
      </c>
      <c r="G26" s="33">
        <v>694.55</v>
      </c>
      <c r="H26" s="33">
        <v>398.42</v>
      </c>
      <c r="I26" s="33">
        <v>487.26</v>
      </c>
      <c r="J26" s="33">
        <v>600.33</v>
      </c>
      <c r="K26" s="33">
        <v>753.77</v>
      </c>
      <c r="L26" s="33">
        <f t="shared" si="6"/>
        <v>7642.73</v>
      </c>
      <c r="M26" s="60"/>
    </row>
    <row r="27" spans="1:13" ht="17.25" customHeight="1">
      <c r="A27" s="27" t="s">
        <v>75</v>
      </c>
      <c r="B27" s="33">
        <v>324.62</v>
      </c>
      <c r="C27" s="33">
        <v>245.33</v>
      </c>
      <c r="D27" s="33">
        <v>796.47</v>
      </c>
      <c r="E27" s="33">
        <v>609.14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337.71</v>
      </c>
      <c r="K27" s="33">
        <v>455.52</v>
      </c>
      <c r="L27" s="33">
        <f t="shared" si="6"/>
        <v>4306.62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-124474.79</v>
      </c>
      <c r="C31" s="33">
        <f t="shared" si="8"/>
        <v>-22880</v>
      </c>
      <c r="D31" s="33">
        <f t="shared" si="8"/>
        <v>-71134.8</v>
      </c>
      <c r="E31" s="33">
        <f t="shared" si="8"/>
        <v>1083598.59</v>
      </c>
      <c r="F31" s="33">
        <f t="shared" si="8"/>
        <v>-44809.6</v>
      </c>
      <c r="G31" s="33">
        <f t="shared" si="8"/>
        <v>-35675.2</v>
      </c>
      <c r="H31" s="33">
        <f t="shared" si="8"/>
        <v>-24711.92</v>
      </c>
      <c r="I31" s="33">
        <f t="shared" si="8"/>
        <v>444652.98</v>
      </c>
      <c r="J31" s="33">
        <f t="shared" si="8"/>
        <v>-27922.4</v>
      </c>
      <c r="K31" s="33">
        <f t="shared" si="8"/>
        <v>-43810.8</v>
      </c>
      <c r="L31" s="33">
        <f aca="true" t="shared" si="9" ref="L31:L38">SUM(B31:K31)</f>
        <v>1132832.0600000003</v>
      </c>
      <c r="M31"/>
    </row>
    <row r="32" spans="1:13" ht="18.75" customHeight="1">
      <c r="A32" s="27" t="s">
        <v>28</v>
      </c>
      <c r="B32" s="33">
        <f>B33+B34+B35+B36</f>
        <v>-21419.2</v>
      </c>
      <c r="C32" s="33">
        <f aca="true" t="shared" si="10" ref="C32:K32">C33+C34+C35+C36</f>
        <v>-22880</v>
      </c>
      <c r="D32" s="33">
        <f t="shared" si="10"/>
        <v>-71134.8</v>
      </c>
      <c r="E32" s="33">
        <f t="shared" si="10"/>
        <v>-48298.8</v>
      </c>
      <c r="F32" s="33">
        <f t="shared" si="10"/>
        <v>-44809.6</v>
      </c>
      <c r="G32" s="33">
        <f t="shared" si="10"/>
        <v>-35675.2</v>
      </c>
      <c r="H32" s="33">
        <f t="shared" si="10"/>
        <v>-18189.6</v>
      </c>
      <c r="I32" s="33">
        <f t="shared" si="10"/>
        <v>-41347.020000000004</v>
      </c>
      <c r="J32" s="33">
        <f t="shared" si="10"/>
        <v>-27922.4</v>
      </c>
      <c r="K32" s="33">
        <f t="shared" si="10"/>
        <v>-43810.8</v>
      </c>
      <c r="L32" s="33">
        <f t="shared" si="9"/>
        <v>-375487.42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-21419.2</v>
      </c>
      <c r="C33" s="33">
        <f t="shared" si="11"/>
        <v>-22880</v>
      </c>
      <c r="D33" s="33">
        <f t="shared" si="11"/>
        <v>-71134.8</v>
      </c>
      <c r="E33" s="33">
        <f t="shared" si="11"/>
        <v>-48298.8</v>
      </c>
      <c r="F33" s="33">
        <f t="shared" si="11"/>
        <v>-44809.6</v>
      </c>
      <c r="G33" s="33">
        <f t="shared" si="11"/>
        <v>-35675.2</v>
      </c>
      <c r="H33" s="33">
        <f t="shared" si="11"/>
        <v>-18189.6</v>
      </c>
      <c r="I33" s="33">
        <f t="shared" si="11"/>
        <v>-19430.4</v>
      </c>
      <c r="J33" s="33">
        <f t="shared" si="11"/>
        <v>-27922.4</v>
      </c>
      <c r="K33" s="33">
        <f t="shared" si="11"/>
        <v>-43810.8</v>
      </c>
      <c r="L33" s="33">
        <f t="shared" si="9"/>
        <v>-353570.8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-21916.62</v>
      </c>
      <c r="J36" s="17">
        <v>0</v>
      </c>
      <c r="K36" s="17">
        <v>0</v>
      </c>
      <c r="L36" s="33">
        <f t="shared" si="9"/>
        <v>-21916.62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1131897.3900000001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1508319.4800000002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688042.07</v>
      </c>
      <c r="C55" s="41">
        <f t="shared" si="16"/>
        <v>524580.7599999999</v>
      </c>
      <c r="D55" s="41">
        <f t="shared" si="16"/>
        <v>1686244.37</v>
      </c>
      <c r="E55" s="41">
        <f t="shared" si="16"/>
        <v>2525850.92</v>
      </c>
      <c r="F55" s="41">
        <f t="shared" si="16"/>
        <v>1424364.14</v>
      </c>
      <c r="G55" s="41">
        <f t="shared" si="16"/>
        <v>853183.13</v>
      </c>
      <c r="H55" s="41">
        <f t="shared" si="16"/>
        <v>486635.24999999994</v>
      </c>
      <c r="I55" s="41">
        <f t="shared" si="16"/>
        <v>1069273.88</v>
      </c>
      <c r="J55" s="41">
        <f t="shared" si="16"/>
        <v>741658.9899999999</v>
      </c>
      <c r="K55" s="41">
        <f t="shared" si="16"/>
        <v>920420.9199999999</v>
      </c>
      <c r="L55" s="42">
        <f t="shared" si="14"/>
        <v>10920254.43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688042.09</v>
      </c>
      <c r="C61" s="41">
        <f aca="true" t="shared" si="18" ref="C61:J61">SUM(C62:C73)</f>
        <v>524580.76</v>
      </c>
      <c r="D61" s="41">
        <f t="shared" si="18"/>
        <v>1686244.3693469616</v>
      </c>
      <c r="E61" s="41">
        <f t="shared" si="18"/>
        <v>2525850.9206596995</v>
      </c>
      <c r="F61" s="41">
        <f t="shared" si="18"/>
        <v>1424364.141088025</v>
      </c>
      <c r="G61" s="41">
        <f t="shared" si="18"/>
        <v>853183.1277678519</v>
      </c>
      <c r="H61" s="41">
        <f t="shared" si="18"/>
        <v>486635.2438888145</v>
      </c>
      <c r="I61" s="41">
        <f>SUM(I62:I78)</f>
        <v>1069273.8890314251</v>
      </c>
      <c r="J61" s="41">
        <f t="shared" si="18"/>
        <v>741658.9809565409</v>
      </c>
      <c r="K61" s="41">
        <f>SUM(K62:K75)</f>
        <v>920420.9199999999</v>
      </c>
      <c r="L61" s="46">
        <f>SUM(B61:K61)</f>
        <v>10920254.442739319</v>
      </c>
      <c r="M61" s="40"/>
    </row>
    <row r="62" spans="1:13" ht="18.75" customHeight="1">
      <c r="A62" s="47" t="s">
        <v>46</v>
      </c>
      <c r="B62" s="48">
        <v>688042.09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688042.09</v>
      </c>
      <c r="M62"/>
    </row>
    <row r="63" spans="1:13" ht="18.75" customHeight="1">
      <c r="A63" s="47" t="s">
        <v>55</v>
      </c>
      <c r="B63" s="17">
        <v>0</v>
      </c>
      <c r="C63" s="48">
        <v>458431.13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458431.13</v>
      </c>
      <c r="M63"/>
    </row>
    <row r="64" spans="1:13" ht="18.75" customHeight="1">
      <c r="A64" s="47" t="s">
        <v>56</v>
      </c>
      <c r="B64" s="17">
        <v>0</v>
      </c>
      <c r="C64" s="48">
        <v>66149.63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66149.63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1686244.3693469616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1686244.3693469616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2525850.9206596995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2525850.9206596995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1424364.141088025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1424364.141088025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853183.1277678519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853183.1277678519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486635.2438888145</v>
      </c>
      <c r="I69" s="17">
        <v>0</v>
      </c>
      <c r="J69" s="17">
        <v>0</v>
      </c>
      <c r="K69" s="17">
        <v>0</v>
      </c>
      <c r="L69" s="46">
        <f t="shared" si="19"/>
        <v>486635.2438888145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1069273.8890314251</v>
      </c>
      <c r="J70" s="17">
        <v>0</v>
      </c>
      <c r="K70" s="17">
        <v>0</v>
      </c>
      <c r="L70" s="46">
        <f t="shared" si="19"/>
        <v>1069273.8890314251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741658.9809565409</v>
      </c>
      <c r="K71" s="17">
        <v>0</v>
      </c>
      <c r="L71" s="46">
        <f t="shared" si="19"/>
        <v>741658.9809565409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540839.33</v>
      </c>
      <c r="L72" s="46">
        <f t="shared" si="19"/>
        <v>540839.33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379581.59</v>
      </c>
      <c r="L73" s="46">
        <f t="shared" si="19"/>
        <v>379581.59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2023-07-03T19:21:17Z</dcterms:modified>
  <cp:category/>
  <cp:version/>
  <cp:contentType/>
  <cp:contentStatus/>
</cp:coreProperties>
</file>