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<sst xmlns="http://schemas.openxmlformats.org/spreadsheetml/2006/main" count="86" uniqueCount="85">
  <si>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</si>
  <si>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</si>
  <si>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</si>
  <si>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</si>
  <si>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</si>
  <si>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</si>
  <si>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</si>
  <si>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</si>
  <si>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</si>
  <si>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</si>
  <si>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</si>
  <si>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</si>
  <si>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</si>
  <si>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</si>
  <si>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</si>
  <si>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</si>
  <si>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</si>
  <si>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</si>
  <si>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</si>
  <si>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</si>
  <si>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</si>
  <si>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</si>
  <si>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</si>
  <si>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</si>
  <si>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</si>
  <si>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</si>
  <si>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</si>
  <si>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</si>
  <si>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</si>
  <si>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</si>
  <si>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</si>
  <si>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</si>
  <si>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</si>
  <si>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</si>
  <si>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</si>
  <si>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</si>
  <si>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</si>
  <si>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</si>
  <si>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</si>
  <si>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</si>
  <si>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</si>
  <si>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</si>
  <si>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</si>
  <si>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</si>
  <si>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</si>
  <si>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</si>
  <si>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</si>
  <si>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</si>
  <si>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</si>
  <si>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</si>
  <si>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</si>
  <si>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</si>
  <si>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</si>
  <si>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</si>
  <si>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</si>
  <si>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</si>
  <si>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</si>
  <si>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</si>
  <si>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</si>
  <si>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</si>
  <si>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</si>
  <si>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</si>
  <si>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</si>
  <si>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</si>
  <si>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</si>
  <si>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</si>
  <si>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</si>
  <si>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</si>
  <si>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</si>
  <si>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</si>
  <si>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</si>
  <si>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</si>
  <si>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</si>
  <si>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</si>
  <si>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</si>
  <si>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</si>
  <si>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</si>
  <si>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</si>
  <si>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</si>
  <si>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</si>
  <si>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</si>
  <si>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</si>
  <si>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</si>
  <si>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</si>
  <si>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24/06/23 - VENCIMENTO 30/06/23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</si>
</sst>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47023</v>
      </c>
      <c r="C7" s="10">
        <f aca="true" t="shared" si="0" ref="C7:K7">C8+C11</f>
        <v>59394</v>
      </c>
      <c r="D7" s="10">
        <f t="shared" si="0"/>
        <v>189253</v>
      </c>
      <c r="E7" s="10">
        <f t="shared" si="0"/>
        <v>151498</v>
      </c>
      <c r="F7" s="10">
        <f t="shared" si="0"/>
        <v>166799</v>
      </c>
      <c r="G7" s="10">
        <f t="shared" si="0"/>
        <v>74635</v>
      </c>
      <c r="H7" s="10">
        <f t="shared" si="0"/>
        <v>40244</v>
      </c>
      <c r="I7" s="10">
        <f t="shared" si="0"/>
        <v>70792</v>
      </c>
      <c r="J7" s="10">
        <f t="shared" si="0"/>
        <v>46391</v>
      </c>
      <c r="K7" s="10">
        <f t="shared" si="0"/>
        <v>127980</v>
      </c>
      <c r="L7" s="10">
        <f aca="true" t="shared" si="1" ref="L7:L13">SUM(B7:K7)</f>
        <v>974009</v>
      </c>
      <c r="M7" s="11"/>
    </row>
    <row r="8" spans="1:13" ht="17.25" customHeight="1">
      <c r="A8" s="12" t="s">
        <v>82</v>
      </c>
      <c r="B8" s="13">
        <f>B9+B10</f>
        <v>3677</v>
      </c>
      <c r="C8" s="13">
        <f aca="true" t="shared" si="2" ref="C8:K8">C9+C10</f>
        <v>3793</v>
      </c>
      <c r="D8" s="13">
        <f t="shared" si="2"/>
        <v>12898</v>
      </c>
      <c r="E8" s="13">
        <f t="shared" si="2"/>
        <v>9451</v>
      </c>
      <c r="F8" s="13">
        <f t="shared" si="2"/>
        <v>9445</v>
      </c>
      <c r="G8" s="13">
        <f t="shared" si="2"/>
        <v>5421</v>
      </c>
      <c r="H8" s="13">
        <f t="shared" si="2"/>
        <v>2575</v>
      </c>
      <c r="I8" s="13">
        <f t="shared" si="2"/>
        <v>3304</v>
      </c>
      <c r="J8" s="13">
        <f t="shared" si="2"/>
        <v>2937</v>
      </c>
      <c r="K8" s="13">
        <f t="shared" si="2"/>
        <v>7506</v>
      </c>
      <c r="L8" s="13">
        <f t="shared" si="1"/>
        <v>61007</v>
      </c>
      <c r="M8"/>
    </row>
    <row r="9" spans="1:13" ht="17.25" customHeight="1">
      <c r="A9" s="14" t="s">
        <v>18</v>
      </c>
      <c r="B9" s="15">
        <v>3676</v>
      </c>
      <c r="C9" s="15">
        <v>3793</v>
      </c>
      <c r="D9" s="15">
        <v>12898</v>
      </c>
      <c r="E9" s="15">
        <v>9450</v>
      </c>
      <c r="F9" s="15">
        <v>9445</v>
      </c>
      <c r="G9" s="15">
        <v>5421</v>
      </c>
      <c r="H9" s="15">
        <v>2556</v>
      </c>
      <c r="I9" s="15">
        <v>3304</v>
      </c>
      <c r="J9" s="15">
        <v>2937</v>
      </c>
      <c r="K9" s="15">
        <v>7506</v>
      </c>
      <c r="L9" s="13">
        <f t="shared" si="1"/>
        <v>60986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19</v>
      </c>
      <c r="I10" s="15">
        <v>0</v>
      </c>
      <c r="J10" s="15">
        <v>0</v>
      </c>
      <c r="K10" s="15">
        <v>0</v>
      </c>
      <c r="L10" s="13">
        <f t="shared" si="1"/>
        <v>21</v>
      </c>
      <c r="M10"/>
    </row>
    <row r="11" spans="1:13" ht="17.25" customHeight="1">
      <c r="A11" s="12" t="s">
        <v>71</v>
      </c>
      <c r="B11" s="15">
        <v>43346</v>
      </c>
      <c r="C11" s="15">
        <v>55601</v>
      </c>
      <c r="D11" s="15">
        <v>176355</v>
      </c>
      <c r="E11" s="15">
        <v>142047</v>
      </c>
      <c r="F11" s="15">
        <v>157354</v>
      </c>
      <c r="G11" s="15">
        <v>69214</v>
      </c>
      <c r="H11" s="15">
        <v>37669</v>
      </c>
      <c r="I11" s="15">
        <v>67488</v>
      </c>
      <c r="J11" s="15">
        <v>43454</v>
      </c>
      <c r="K11" s="15">
        <v>120474</v>
      </c>
      <c r="L11" s="13">
        <f t="shared" si="1"/>
        <v>913002</v>
      </c>
      <c r="M11" s="60"/>
    </row>
    <row r="12" spans="1:13" ht="17.25" customHeight="1">
      <c r="A12" s="14" t="s">
        <v>83</v>
      </c>
      <c r="B12" s="15">
        <v>5156</v>
      </c>
      <c r="C12" s="15">
        <v>4457</v>
      </c>
      <c r="D12" s="15">
        <v>15273</v>
      </c>
      <c r="E12" s="15">
        <v>14502</v>
      </c>
      <c r="F12" s="15">
        <v>13817</v>
      </c>
      <c r="G12" s="15">
        <v>6838</v>
      </c>
      <c r="H12" s="15">
        <v>3605</v>
      </c>
      <c r="I12" s="15">
        <v>3683</v>
      </c>
      <c r="J12" s="15">
        <v>3394</v>
      </c>
      <c r="K12" s="15">
        <v>7731</v>
      </c>
      <c r="L12" s="13">
        <f t="shared" si="1"/>
        <v>78456</v>
      </c>
      <c r="M12" s="60"/>
    </row>
    <row r="13" spans="1:13" ht="17.25" customHeight="1">
      <c r="A13" s="14" t="s">
        <v>72</v>
      </c>
      <c r="B13" s="15">
        <f>+B11-B12</f>
        <v>38190</v>
      </c>
      <c r="C13" s="15">
        <f aca="true" t="shared" si="3" ref="C13:K13">+C11-C12</f>
        <v>51144</v>
      </c>
      <c r="D13" s="15">
        <f t="shared" si="3"/>
        <v>161082</v>
      </c>
      <c r="E13" s="15">
        <f t="shared" si="3"/>
        <v>127545</v>
      </c>
      <c r="F13" s="15">
        <f t="shared" si="3"/>
        <v>143537</v>
      </c>
      <c r="G13" s="15">
        <f t="shared" si="3"/>
        <v>62376</v>
      </c>
      <c r="H13" s="15">
        <f t="shared" si="3"/>
        <v>34064</v>
      </c>
      <c r="I13" s="15">
        <f t="shared" si="3"/>
        <v>63805</v>
      </c>
      <c r="J13" s="15">
        <f t="shared" si="3"/>
        <v>40060</v>
      </c>
      <c r="K13" s="15">
        <f t="shared" si="3"/>
        <v>112743</v>
      </c>
      <c r="L13" s="13">
        <f t="shared" si="1"/>
        <v>834546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1.331846479119964</v>
      </c>
      <c r="C18" s="22">
        <v>1.231685747717784</v>
      </c>
      <c r="D18" s="22">
        <v>1.103769618529124</v>
      </c>
      <c r="E18" s="22">
        <v>1.15847658833702</v>
      </c>
      <c r="F18" s="22">
        <v>1.299184202742163</v>
      </c>
      <c r="G18" s="22">
        <v>1.212306480763821</v>
      </c>
      <c r="H18" s="22">
        <v>1.132570828530402</v>
      </c>
      <c r="I18" s="22">
        <v>1.192223538075409</v>
      </c>
      <c r="J18" s="22">
        <v>1.321288307835792</v>
      </c>
      <c r="K18" s="22">
        <v>1.13595597723035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453929.81999999995</v>
      </c>
      <c r="C20" s="25">
        <f aca="true" t="shared" si="4" ref="C20:K20">SUM(C21:C28)</f>
        <v>307965.88999999996</v>
      </c>
      <c r="D20" s="25">
        <f t="shared" si="4"/>
        <v>1057684.38</v>
      </c>
      <c r="E20" s="25">
        <f t="shared" si="4"/>
        <v>893293.17</v>
      </c>
      <c r="F20" s="25">
        <f t="shared" si="4"/>
        <v>977533.9400000001</v>
      </c>
      <c r="G20" s="25">
        <f t="shared" si="4"/>
        <v>449711.91</v>
      </c>
      <c r="H20" s="25">
        <f t="shared" si="4"/>
        <v>251338.48</v>
      </c>
      <c r="I20" s="25">
        <f t="shared" si="4"/>
        <v>378565.01</v>
      </c>
      <c r="J20" s="25">
        <f t="shared" si="4"/>
        <v>301520.6900000001</v>
      </c>
      <c r="K20" s="25">
        <f t="shared" si="4"/>
        <v>577748.1900000001</v>
      </c>
      <c r="L20" s="25">
        <f>SUM(B20:K20)</f>
        <v>5649291.48</v>
      </c>
      <c r="M20"/>
    </row>
    <row r="21" spans="1:13" ht="17.25" customHeight="1">
      <c r="A21" s="26" t="s">
        <v>22</v>
      </c>
      <c r="B21" s="56">
        <f>ROUND((B15+B16)*B7,2)</f>
        <v>337874.36</v>
      </c>
      <c r="C21" s="56">
        <f aca="true" t="shared" si="5" ref="C21:K21">ROUND((C15+C16)*C7,2)</f>
        <v>240462.55</v>
      </c>
      <c r="D21" s="56">
        <f t="shared" si="5"/>
        <v>911915.58</v>
      </c>
      <c r="E21" s="56">
        <f t="shared" si="5"/>
        <v>739446.59</v>
      </c>
      <c r="F21" s="56">
        <f t="shared" si="5"/>
        <v>719337.37</v>
      </c>
      <c r="G21" s="56">
        <f t="shared" si="5"/>
        <v>353919.17</v>
      </c>
      <c r="H21" s="56">
        <f t="shared" si="5"/>
        <v>210210.51</v>
      </c>
      <c r="I21" s="56">
        <f t="shared" si="5"/>
        <v>306578.91</v>
      </c>
      <c r="J21" s="56">
        <f t="shared" si="5"/>
        <v>216372.26</v>
      </c>
      <c r="K21" s="56">
        <f t="shared" si="5"/>
        <v>487437.43</v>
      </c>
      <c r="L21" s="33">
        <f aca="true" t="shared" si="6" ref="L21:L28">SUM(B21:K21)</f>
        <v>4523554.7299999995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112122.42</v>
      </c>
      <c r="C22" s="33">
        <f t="shared" si="7"/>
        <v>55711.75</v>
      </c>
      <c r="D22" s="33">
        <f t="shared" si="7"/>
        <v>94629.13</v>
      </c>
      <c r="E22" s="33">
        <f t="shared" si="7"/>
        <v>117184.97</v>
      </c>
      <c r="F22" s="33">
        <f t="shared" si="7"/>
        <v>215214.38</v>
      </c>
      <c r="G22" s="33">
        <f t="shared" si="7"/>
        <v>75139.33</v>
      </c>
      <c r="H22" s="33">
        <f t="shared" si="7"/>
        <v>27867.78</v>
      </c>
      <c r="I22" s="33">
        <f t="shared" si="7"/>
        <v>58931.68</v>
      </c>
      <c r="J22" s="33">
        <f t="shared" si="7"/>
        <v>69517.88</v>
      </c>
      <c r="K22" s="33">
        <f t="shared" si="7"/>
        <v>66270.03</v>
      </c>
      <c r="L22" s="33">
        <f t="shared" si="6"/>
        <v>892589.3500000001</v>
      </c>
      <c r="M22"/>
    </row>
    <row r="23" spans="1:13" ht="17.25" customHeight="1">
      <c r="A23" s="27" t="s">
        <v>24</v>
      </c>
      <c r="B23" s="33">
        <v>1097.34</v>
      </c>
      <c r="C23" s="33">
        <v>9258.75</v>
      </c>
      <c r="D23" s="33">
        <v>45051.53</v>
      </c>
      <c r="E23" s="33">
        <v>31055.42</v>
      </c>
      <c r="F23" s="33">
        <v>38979.56</v>
      </c>
      <c r="G23" s="33">
        <v>19547.68</v>
      </c>
      <c r="H23" s="33">
        <v>10826.68</v>
      </c>
      <c r="I23" s="33">
        <v>10374.4</v>
      </c>
      <c r="J23" s="33">
        <v>11179.09</v>
      </c>
      <c r="K23" s="33">
        <v>19066.17</v>
      </c>
      <c r="L23" s="33">
        <f t="shared" si="6"/>
        <v>196436.62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578.79</v>
      </c>
      <c r="C26" s="33">
        <v>393.04</v>
      </c>
      <c r="D26" s="33">
        <v>1346.03</v>
      </c>
      <c r="E26" s="33">
        <v>1138.74</v>
      </c>
      <c r="F26" s="33">
        <v>1243.73</v>
      </c>
      <c r="G26" s="33">
        <v>573.41</v>
      </c>
      <c r="H26" s="33">
        <v>320.35</v>
      </c>
      <c r="I26" s="33">
        <v>481.88</v>
      </c>
      <c r="J26" s="33">
        <v>384.96</v>
      </c>
      <c r="K26" s="33">
        <v>734.93</v>
      </c>
      <c r="L26" s="33">
        <f t="shared" si="6"/>
        <v>7195.860000000001</v>
      </c>
      <c r="M26" s="60"/>
    </row>
    <row r="27" spans="1:13" ht="17.25" customHeight="1">
      <c r="A27" s="27" t="s">
        <v>75</v>
      </c>
      <c r="B27" s="33">
        <v>324.62</v>
      </c>
      <c r="C27" s="33">
        <v>245.23</v>
      </c>
      <c r="D27" s="33">
        <v>796.43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337.71</v>
      </c>
      <c r="K27" s="33">
        <v>455.52</v>
      </c>
      <c r="L27" s="33">
        <f t="shared" si="6"/>
        <v>4306.49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-119229.98999999999</v>
      </c>
      <c r="C31" s="33">
        <f t="shared" si="8"/>
        <v>-16689.2</v>
      </c>
      <c r="D31" s="33">
        <f t="shared" si="8"/>
        <v>-56751.2</v>
      </c>
      <c r="E31" s="33">
        <f t="shared" si="8"/>
        <v>-803282.61</v>
      </c>
      <c r="F31" s="33">
        <f t="shared" si="8"/>
        <v>-41558</v>
      </c>
      <c r="G31" s="33">
        <f t="shared" si="8"/>
        <v>-23852.4</v>
      </c>
      <c r="H31" s="33">
        <f t="shared" si="8"/>
        <v>-17768.72</v>
      </c>
      <c r="I31" s="33">
        <f t="shared" si="8"/>
        <v>-329537.6</v>
      </c>
      <c r="J31" s="33">
        <f t="shared" si="8"/>
        <v>-12922.8</v>
      </c>
      <c r="K31" s="33">
        <f t="shared" si="8"/>
        <v>-33026.4</v>
      </c>
      <c r="L31" s="33">
        <f aca="true" t="shared" si="9" ref="L31:L38">SUM(B31:K31)</f>
        <v>-1454618.9199999997</v>
      </c>
      <c r="M31"/>
    </row>
    <row r="32" spans="1:13" ht="18.75" customHeight="1">
      <c r="A32" s="27" t="s">
        <v>28</v>
      </c>
      <c r="B32" s="33">
        <f>B33+B34+B35+B36</f>
        <v>-16174.4</v>
      </c>
      <c r="C32" s="33">
        <f aca="true" t="shared" si="10" ref="C32:K32">C33+C34+C35+C36</f>
        <v>-16689.2</v>
      </c>
      <c r="D32" s="33">
        <f t="shared" si="10"/>
        <v>-56751.2</v>
      </c>
      <c r="E32" s="33">
        <f t="shared" si="10"/>
        <v>-41580</v>
      </c>
      <c r="F32" s="33">
        <f t="shared" si="10"/>
        <v>-41558</v>
      </c>
      <c r="G32" s="33">
        <f t="shared" si="10"/>
        <v>-23852.4</v>
      </c>
      <c r="H32" s="33">
        <f t="shared" si="10"/>
        <v>-11246.4</v>
      </c>
      <c r="I32" s="33">
        <f t="shared" si="10"/>
        <v>-14537.6</v>
      </c>
      <c r="J32" s="33">
        <f t="shared" si="10"/>
        <v>-12922.8</v>
      </c>
      <c r="K32" s="33">
        <f t="shared" si="10"/>
        <v>-33026.4</v>
      </c>
      <c r="L32" s="33">
        <f t="shared" si="9"/>
        <v>-268338.39999999997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-16174.4</v>
      </c>
      <c r="C33" s="33">
        <f t="shared" si="11"/>
        <v>-16689.2</v>
      </c>
      <c r="D33" s="33">
        <f t="shared" si="11"/>
        <v>-56751.2</v>
      </c>
      <c r="E33" s="33">
        <f t="shared" si="11"/>
        <v>-41580</v>
      </c>
      <c r="F33" s="33">
        <f t="shared" si="11"/>
        <v>-41558</v>
      </c>
      <c r="G33" s="33">
        <f t="shared" si="11"/>
        <v>-23852.4</v>
      </c>
      <c r="H33" s="33">
        <f t="shared" si="11"/>
        <v>-11246.4</v>
      </c>
      <c r="I33" s="33">
        <f t="shared" si="11"/>
        <v>-14537.6</v>
      </c>
      <c r="J33" s="33">
        <f t="shared" si="11"/>
        <v>-12922.8</v>
      </c>
      <c r="K33" s="33">
        <f t="shared" si="11"/>
        <v>-33026.4</v>
      </c>
      <c r="L33" s="33">
        <f t="shared" si="9"/>
        <v>-268338.39999999997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-761702.61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-1186280.52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334699.82999999996</v>
      </c>
      <c r="C55" s="41">
        <f t="shared" si="16"/>
        <v>291276.68999999994</v>
      </c>
      <c r="D55" s="41">
        <f t="shared" si="16"/>
        <v>1000933.1799999999</v>
      </c>
      <c r="E55" s="41">
        <f t="shared" si="16"/>
        <v>90010.56000000006</v>
      </c>
      <c r="F55" s="41">
        <f t="shared" si="16"/>
        <v>935975.9400000001</v>
      </c>
      <c r="G55" s="41">
        <f t="shared" si="16"/>
        <v>425859.50999999995</v>
      </c>
      <c r="H55" s="41">
        <f t="shared" si="16"/>
        <v>233569.76</v>
      </c>
      <c r="I55" s="41">
        <f t="shared" si="16"/>
        <v>49027.41000000003</v>
      </c>
      <c r="J55" s="41">
        <f t="shared" si="16"/>
        <v>288597.89000000013</v>
      </c>
      <c r="K55" s="41">
        <f t="shared" si="16"/>
        <v>544721.79</v>
      </c>
      <c r="L55" s="42">
        <f t="shared" si="14"/>
        <v>4194672.5600000005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334699.82</v>
      </c>
      <c r="C61" s="41">
        <f aca="true" t="shared" si="18" ref="C61:J61">SUM(C62:C73)</f>
        <v>291276.69</v>
      </c>
      <c r="D61" s="41">
        <f t="shared" si="18"/>
        <v>1000933.1772956057</v>
      </c>
      <c r="E61" s="41">
        <f t="shared" si="18"/>
        <v>90010.56237866217</v>
      </c>
      <c r="F61" s="41">
        <f t="shared" si="18"/>
        <v>935975.9395703201</v>
      </c>
      <c r="G61" s="41">
        <f t="shared" si="18"/>
        <v>425859.5124113846</v>
      </c>
      <c r="H61" s="41">
        <f t="shared" si="18"/>
        <v>233569.75874979718</v>
      </c>
      <c r="I61" s="41">
        <f>SUM(I62:I78)</f>
        <v>49027.41763160535</v>
      </c>
      <c r="J61" s="41">
        <f t="shared" si="18"/>
        <v>288597.8872282801</v>
      </c>
      <c r="K61" s="41">
        <f>SUM(K62:K75)</f>
        <v>544721.79</v>
      </c>
      <c r="L61" s="46">
        <f>SUM(B61:K61)</f>
        <v>4194672.555265655</v>
      </c>
      <c r="M61" s="40"/>
    </row>
    <row r="62" spans="1:13" ht="18.75" customHeight="1">
      <c r="A62" s="47" t="s">
        <v>46</v>
      </c>
      <c r="B62" s="48">
        <v>334699.82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334699.82</v>
      </c>
      <c r="M62"/>
    </row>
    <row r="63" spans="1:13" ht="18.75" customHeight="1">
      <c r="A63" s="47" t="s">
        <v>55</v>
      </c>
      <c r="B63" s="17">
        <v>0</v>
      </c>
      <c r="C63" s="48">
        <v>254517.57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254517.57</v>
      </c>
      <c r="M63"/>
    </row>
    <row r="64" spans="1:13" ht="18.75" customHeight="1">
      <c r="A64" s="47" t="s">
        <v>56</v>
      </c>
      <c r="B64" s="17">
        <v>0</v>
      </c>
      <c r="C64" s="48">
        <v>36759.12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36759.12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1000933.1772956057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1000933.1772956057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90010.56237866217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90010.56237866217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935975.9395703201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935975.9395703201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425859.5124113846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425859.5124113846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233569.75874979718</v>
      </c>
      <c r="I69" s="17">
        <v>0</v>
      </c>
      <c r="J69" s="17">
        <v>0</v>
      </c>
      <c r="K69" s="17">
        <v>0</v>
      </c>
      <c r="L69" s="46">
        <f t="shared" si="19"/>
        <v>233569.75874979718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49027.41763160535</v>
      </c>
      <c r="J70" s="17">
        <v>0</v>
      </c>
      <c r="K70" s="17">
        <v>0</v>
      </c>
      <c r="L70" s="46">
        <f t="shared" si="19"/>
        <v>49027.41763160535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288597.8872282801</v>
      </c>
      <c r="K71" s="17">
        <v>0</v>
      </c>
      <c r="L71" s="46">
        <f t="shared" si="19"/>
        <v>288597.8872282801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296655.49</v>
      </c>
      <c r="L72" s="46">
        <f t="shared" si="19"/>
        <v>296655.49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248066.3</v>
      </c>
      <c r="L73" s="46">
        <f t="shared" si="19"/>
        <v>248066.3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2023-06-29T18:54:01Z</dcterms:modified>
  <cp:category/>
  <cp:version/>
  <cp:contentType/>
  <cp:contentStatus/>
</cp:coreProperties>
</file>