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<sst xmlns="http://schemas.openxmlformats.org/spreadsheetml/2006/main" count="88" uniqueCount="87">
  <si>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</si>
  <si>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</si>
  <si>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</si>
  <si>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</si>
  <si>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</si>
  <si>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</si>
  <si>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</si>
  <si>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</si>
  <si>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</si>
  <si>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</si>
  <si>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</si>
  <si>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</si>
  <si>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</si>
  <si>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</si>
  <si>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</si>
  <si>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</si>
  <si>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</si>
  <si>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</si>
  <si>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</si>
  <si>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</si>
  <si>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</si>
  <si>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</si>
  <si>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</si>
  <si>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</si>
  <si>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</si>
  <si>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</si>
  <si>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</si>
  <si>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</si>
  <si>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</si>
  <si>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</si>
  <si>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</si>
  <si>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</si>
  <si>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</si>
  <si>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</si>
  <si>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</si>
  <si>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</si>
  <si>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</si>
  <si>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</si>
  <si>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</si>
  <si>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</si>
  <si>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</si>
  <si>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</si>
  <si>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</si>
  <si>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</si>
  <si>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</si>
  <si>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</si>
  <si>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</si>
  <si>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</si>
  <si>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</si>
  <si>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</si>
  <si>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</si>
  <si>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</si>
  <si>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</si>
  <si>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</si>
  <si>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</si>
  <si>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</si>
  <si>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</si>
  <si>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</si>
  <si>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</si>
  <si>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</si>
  <si>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</si>
  <si>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</si>
  <si>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</si>
  <si>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</si>
  <si>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</si>
  <si>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</si>
  <si>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</si>
  <si>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</si>
  <si>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</si>
  <si>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</si>
  <si>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</si>
  <si>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</si>
  <si>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</si>
  <si>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</si>
  <si>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</si>
  <si>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</si>
  <si>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</si>
  <si>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</si>
  <si>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</si>
  <si>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</si>
  <si>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</si>
  <si>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</si>
  <si>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</si>
  <si>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23/06/23 - VENCIMENTO 30/06/23</t>
  </si>
  <si>
    <t>5.3. Revisão de Remuneração pelo Transporte Coletivo ¹</t>
  </si>
  <si>
    <t>¹ Revisões de maio: rede da madrugada e Arla 32. Equipamentos embarcados abril (AR4) e maio.</t>
  </si>
  <si>
    <t xml:space="preserve">   Energia para tração de abril e maio.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</si>
</sst>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84085</v>
      </c>
      <c r="C7" s="10">
        <f aca="true" t="shared" si="0" ref="C7:K7">C8+C11</f>
        <v>105013</v>
      </c>
      <c r="D7" s="10">
        <f t="shared" si="0"/>
        <v>314452</v>
      </c>
      <c r="E7" s="10">
        <f t="shared" si="0"/>
        <v>246164</v>
      </c>
      <c r="F7" s="10">
        <f t="shared" si="0"/>
        <v>258743</v>
      </c>
      <c r="G7" s="10">
        <f t="shared" si="0"/>
        <v>144590</v>
      </c>
      <c r="H7" s="10">
        <f t="shared" si="0"/>
        <v>82726</v>
      </c>
      <c r="I7" s="10">
        <f t="shared" si="0"/>
        <v>115870</v>
      </c>
      <c r="J7" s="10">
        <f t="shared" si="0"/>
        <v>120112</v>
      </c>
      <c r="K7" s="10">
        <f t="shared" si="0"/>
        <v>214904</v>
      </c>
      <c r="L7" s="10">
        <f aca="true" t="shared" si="1" ref="L7:L13">SUM(B7:K7)</f>
        <v>1686659</v>
      </c>
      <c r="M7" s="11"/>
    </row>
    <row r="8" spans="1:13" ht="17.25" customHeight="1">
      <c r="A8" s="12" t="s">
        <v>81</v>
      </c>
      <c r="B8" s="13">
        <f>B9+B10</f>
        <v>4732</v>
      </c>
      <c r="C8" s="13">
        <f aca="true" t="shared" si="2" ref="C8:K8">C9+C10</f>
        <v>5390</v>
      </c>
      <c r="D8" s="13">
        <f t="shared" si="2"/>
        <v>16573</v>
      </c>
      <c r="E8" s="13">
        <f t="shared" si="2"/>
        <v>11339</v>
      </c>
      <c r="F8" s="13">
        <f t="shared" si="2"/>
        <v>11116</v>
      </c>
      <c r="G8" s="13">
        <f t="shared" si="2"/>
        <v>8086</v>
      </c>
      <c r="H8" s="13">
        <f t="shared" si="2"/>
        <v>4116</v>
      </c>
      <c r="I8" s="13">
        <f t="shared" si="2"/>
        <v>4634</v>
      </c>
      <c r="J8" s="13">
        <f t="shared" si="2"/>
        <v>6181</v>
      </c>
      <c r="K8" s="13">
        <f t="shared" si="2"/>
        <v>10274</v>
      </c>
      <c r="L8" s="13">
        <f t="shared" si="1"/>
        <v>82441</v>
      </c>
      <c r="M8"/>
    </row>
    <row r="9" spans="1:13" ht="17.25" customHeight="1">
      <c r="A9" s="14" t="s">
        <v>18</v>
      </c>
      <c r="B9" s="15">
        <v>4731</v>
      </c>
      <c r="C9" s="15">
        <v>5390</v>
      </c>
      <c r="D9" s="15">
        <v>16573</v>
      </c>
      <c r="E9" s="15">
        <v>11339</v>
      </c>
      <c r="F9" s="15">
        <v>11116</v>
      </c>
      <c r="G9" s="15">
        <v>8086</v>
      </c>
      <c r="H9" s="15">
        <v>4053</v>
      </c>
      <c r="I9" s="15">
        <v>4634</v>
      </c>
      <c r="J9" s="15">
        <v>6181</v>
      </c>
      <c r="K9" s="15">
        <v>10274</v>
      </c>
      <c r="L9" s="13">
        <f t="shared" si="1"/>
        <v>82377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63</v>
      </c>
      <c r="I10" s="15">
        <v>0</v>
      </c>
      <c r="J10" s="15">
        <v>0</v>
      </c>
      <c r="K10" s="15">
        <v>0</v>
      </c>
      <c r="L10" s="13">
        <f t="shared" si="1"/>
        <v>64</v>
      </c>
      <c r="M10"/>
    </row>
    <row r="11" spans="1:13" ht="17.25" customHeight="1">
      <c r="A11" s="12" t="s">
        <v>70</v>
      </c>
      <c r="B11" s="15">
        <v>79353</v>
      </c>
      <c r="C11" s="15">
        <v>99623</v>
      </c>
      <c r="D11" s="15">
        <v>297879</v>
      </c>
      <c r="E11" s="15">
        <v>234825</v>
      </c>
      <c r="F11" s="15">
        <v>247627</v>
      </c>
      <c r="G11" s="15">
        <v>136504</v>
      </c>
      <c r="H11" s="15">
        <v>78610</v>
      </c>
      <c r="I11" s="15">
        <v>111236</v>
      </c>
      <c r="J11" s="15">
        <v>113931</v>
      </c>
      <c r="K11" s="15">
        <v>204630</v>
      </c>
      <c r="L11" s="13">
        <f t="shared" si="1"/>
        <v>1604218</v>
      </c>
      <c r="M11" s="59"/>
    </row>
    <row r="12" spans="1:13" ht="17.25" customHeight="1">
      <c r="A12" s="14" t="s">
        <v>82</v>
      </c>
      <c r="B12" s="15">
        <v>8864</v>
      </c>
      <c r="C12" s="15">
        <v>7156</v>
      </c>
      <c r="D12" s="15">
        <v>24726</v>
      </c>
      <c r="E12" s="15">
        <v>22451</v>
      </c>
      <c r="F12" s="15">
        <v>19948</v>
      </c>
      <c r="G12" s="15">
        <v>12238</v>
      </c>
      <c r="H12" s="15">
        <v>6766</v>
      </c>
      <c r="I12" s="15">
        <v>5955</v>
      </c>
      <c r="J12" s="15">
        <v>7700</v>
      </c>
      <c r="K12" s="15">
        <v>12515</v>
      </c>
      <c r="L12" s="13">
        <f t="shared" si="1"/>
        <v>128319</v>
      </c>
      <c r="M12" s="59"/>
    </row>
    <row r="13" spans="1:13" ht="17.25" customHeight="1">
      <c r="A13" s="14" t="s">
        <v>71</v>
      </c>
      <c r="B13" s="15">
        <f>+B11-B12</f>
        <v>70489</v>
      </c>
      <c r="C13" s="15">
        <f aca="true" t="shared" si="3" ref="C13:K13">+C11-C12</f>
        <v>92467</v>
      </c>
      <c r="D13" s="15">
        <f t="shared" si="3"/>
        <v>273153</v>
      </c>
      <c r="E13" s="15">
        <f t="shared" si="3"/>
        <v>212374</v>
      </c>
      <c r="F13" s="15">
        <f t="shared" si="3"/>
        <v>227679</v>
      </c>
      <c r="G13" s="15">
        <f t="shared" si="3"/>
        <v>124266</v>
      </c>
      <c r="H13" s="15">
        <f t="shared" si="3"/>
        <v>71844</v>
      </c>
      <c r="I13" s="15">
        <f t="shared" si="3"/>
        <v>105281</v>
      </c>
      <c r="J13" s="15">
        <f t="shared" si="3"/>
        <v>106231</v>
      </c>
      <c r="K13" s="15">
        <f t="shared" si="3"/>
        <v>192115</v>
      </c>
      <c r="L13" s="13">
        <f t="shared" si="1"/>
        <v>1475899</v>
      </c>
      <c r="M13" s="53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59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1.32874020927592</v>
      </c>
      <c r="C18" s="22">
        <v>1.241346438686006</v>
      </c>
      <c r="D18" s="22">
        <v>1.096671052943471</v>
      </c>
      <c r="E18" s="22">
        <v>1.145337916194421</v>
      </c>
      <c r="F18" s="22">
        <v>1.260767499639573</v>
      </c>
      <c r="G18" s="22">
        <v>1.242298712074047</v>
      </c>
      <c r="H18" s="22">
        <v>1.12899609728527</v>
      </c>
      <c r="I18" s="22">
        <v>1.210191515166388</v>
      </c>
      <c r="J18" s="22">
        <v>1.32829345584938</v>
      </c>
      <c r="K18" s="22">
        <v>1.145194266567337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808754.7499999998</v>
      </c>
      <c r="C20" s="25">
        <f aca="true" t="shared" si="4" ref="C20:K20">SUM(C21:C28)</f>
        <v>546587.52</v>
      </c>
      <c r="D20" s="25">
        <f t="shared" si="4"/>
        <v>1731779.4199999997</v>
      </c>
      <c r="E20" s="25">
        <f t="shared" si="4"/>
        <v>1419584.8399999999</v>
      </c>
      <c r="F20" s="25">
        <f t="shared" si="4"/>
        <v>1472436.1199999999</v>
      </c>
      <c r="G20" s="25">
        <f t="shared" si="4"/>
        <v>888429.62</v>
      </c>
      <c r="H20" s="25">
        <f t="shared" si="4"/>
        <v>511578.87999999995</v>
      </c>
      <c r="I20" s="25">
        <f t="shared" si="4"/>
        <v>625724.43</v>
      </c>
      <c r="J20" s="25">
        <f t="shared" si="4"/>
        <v>772571.9</v>
      </c>
      <c r="K20" s="25">
        <f t="shared" si="4"/>
        <v>971594.97</v>
      </c>
      <c r="L20" s="25">
        <f>SUM(B20:K20)</f>
        <v>9749042.45</v>
      </c>
      <c r="M20"/>
    </row>
    <row r="21" spans="1:13" ht="17.25" customHeight="1">
      <c r="A21" s="26" t="s">
        <v>22</v>
      </c>
      <c r="B21" s="55">
        <f>ROUND((B15+B16)*B7,2)</f>
        <v>604175.95</v>
      </c>
      <c r="C21" s="55">
        <f aca="true" t="shared" si="5" ref="C21:K21">ROUND((C15+C16)*C7,2)</f>
        <v>425155.63</v>
      </c>
      <c r="D21" s="55">
        <f t="shared" si="5"/>
        <v>1515186.96</v>
      </c>
      <c r="E21" s="55">
        <f t="shared" si="5"/>
        <v>1201501.87</v>
      </c>
      <c r="F21" s="55">
        <f t="shared" si="5"/>
        <v>1115855.06</v>
      </c>
      <c r="G21" s="55">
        <f t="shared" si="5"/>
        <v>685645.78</v>
      </c>
      <c r="H21" s="55">
        <f t="shared" si="5"/>
        <v>432110.99</v>
      </c>
      <c r="I21" s="55">
        <f t="shared" si="5"/>
        <v>501798.21</v>
      </c>
      <c r="J21" s="55">
        <f t="shared" si="5"/>
        <v>560214.38</v>
      </c>
      <c r="K21" s="55">
        <f t="shared" si="5"/>
        <v>818504.86</v>
      </c>
      <c r="L21" s="33">
        <f aca="true" t="shared" si="6" ref="L21:L28">SUM(B21:K21)</f>
        <v>7860149.690000001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198616.93</v>
      </c>
      <c r="C22" s="33">
        <f t="shared" si="7"/>
        <v>102609.8</v>
      </c>
      <c r="D22" s="33">
        <f t="shared" si="7"/>
        <v>146474.72</v>
      </c>
      <c r="E22" s="33">
        <f t="shared" si="7"/>
        <v>174623.78</v>
      </c>
      <c r="F22" s="33">
        <f t="shared" si="7"/>
        <v>290978.73</v>
      </c>
      <c r="G22" s="33">
        <f t="shared" si="7"/>
        <v>166131.09</v>
      </c>
      <c r="H22" s="33">
        <f t="shared" si="7"/>
        <v>55740.63</v>
      </c>
      <c r="I22" s="33">
        <f t="shared" si="7"/>
        <v>105473.73</v>
      </c>
      <c r="J22" s="33">
        <f t="shared" si="7"/>
        <v>183914.71</v>
      </c>
      <c r="K22" s="33">
        <f t="shared" si="7"/>
        <v>118842.21</v>
      </c>
      <c r="L22" s="33">
        <f t="shared" si="6"/>
        <v>1543406.3299999998</v>
      </c>
      <c r="M22"/>
    </row>
    <row r="23" spans="1:13" ht="17.25" customHeight="1">
      <c r="A23" s="27" t="s">
        <v>24</v>
      </c>
      <c r="B23" s="33">
        <v>3072.33</v>
      </c>
      <c r="C23" s="33">
        <v>16254.25</v>
      </c>
      <c r="D23" s="33">
        <v>64024.22</v>
      </c>
      <c r="E23" s="33">
        <v>37882.61</v>
      </c>
      <c r="F23" s="33">
        <v>61693.92</v>
      </c>
      <c r="G23" s="33">
        <v>35425.88</v>
      </c>
      <c r="H23" s="33">
        <v>21215.68</v>
      </c>
      <c r="I23" s="33">
        <v>15767.09</v>
      </c>
      <c r="J23" s="33">
        <v>23773.29</v>
      </c>
      <c r="K23" s="33">
        <v>29249.11</v>
      </c>
      <c r="L23" s="33">
        <f t="shared" si="6"/>
        <v>308358.38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632.63</v>
      </c>
      <c r="C26" s="33">
        <v>428.04</v>
      </c>
      <c r="D26" s="33">
        <v>1351.41</v>
      </c>
      <c r="E26" s="33">
        <v>1109.13</v>
      </c>
      <c r="F26" s="33">
        <v>1149.51</v>
      </c>
      <c r="G26" s="33">
        <v>694.55</v>
      </c>
      <c r="H26" s="33">
        <v>398.42</v>
      </c>
      <c r="I26" s="33">
        <v>487.26</v>
      </c>
      <c r="J26" s="33">
        <v>603.02</v>
      </c>
      <c r="K26" s="33">
        <v>759.16</v>
      </c>
      <c r="L26" s="33">
        <f t="shared" si="6"/>
        <v>7613.130000000001</v>
      </c>
      <c r="M26" s="59"/>
    </row>
    <row r="27" spans="1:13" ht="17.25" customHeight="1">
      <c r="A27" s="27" t="s">
        <v>74</v>
      </c>
      <c r="B27" s="33">
        <v>324.62</v>
      </c>
      <c r="C27" s="33">
        <v>245.23</v>
      </c>
      <c r="D27" s="33">
        <v>796.43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337.71</v>
      </c>
      <c r="K27" s="33">
        <v>455.52</v>
      </c>
      <c r="L27" s="33">
        <f t="shared" si="6"/>
        <v>4306.49</v>
      </c>
      <c r="M27" s="59"/>
    </row>
    <row r="28" spans="1:13" ht="17.25" customHeight="1">
      <c r="A28" s="27" t="s">
        <v>75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59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-422894.2</v>
      </c>
      <c r="C31" s="33">
        <f t="shared" si="8"/>
        <v>141069.76</v>
      </c>
      <c r="D31" s="33">
        <f t="shared" si="8"/>
        <v>441210.8</v>
      </c>
      <c r="E31" s="33">
        <f t="shared" si="8"/>
        <v>279580.3599999999</v>
      </c>
      <c r="F31" s="33">
        <f t="shared" si="8"/>
        <v>134500.59000000003</v>
      </c>
      <c r="G31" s="33">
        <f t="shared" si="8"/>
        <v>200989.93</v>
      </c>
      <c r="H31" s="33">
        <f t="shared" si="8"/>
        <v>57651.3</v>
      </c>
      <c r="I31" s="33">
        <f t="shared" si="8"/>
        <v>62080.16</v>
      </c>
      <c r="J31" s="33">
        <f t="shared" si="8"/>
        <v>189284.7</v>
      </c>
      <c r="K31" s="33">
        <f t="shared" si="8"/>
        <v>333700</v>
      </c>
      <c r="L31" s="33">
        <f aca="true" t="shared" si="9" ref="L31:L38">SUM(B31:K31)</f>
        <v>1417173.4000000001</v>
      </c>
      <c r="M31"/>
    </row>
    <row r="32" spans="1:13" ht="18.75" customHeight="1">
      <c r="A32" s="27" t="s">
        <v>28</v>
      </c>
      <c r="B32" s="33">
        <f>B33+B34+B35+B36</f>
        <v>-20816.4</v>
      </c>
      <c r="C32" s="33">
        <f aca="true" t="shared" si="10" ref="C32:K32">C33+C34+C35+C36</f>
        <v>-23716</v>
      </c>
      <c r="D32" s="33">
        <f t="shared" si="10"/>
        <v>-72921.2</v>
      </c>
      <c r="E32" s="33">
        <f t="shared" si="10"/>
        <v>-49891.6</v>
      </c>
      <c r="F32" s="33">
        <f t="shared" si="10"/>
        <v>-48910.4</v>
      </c>
      <c r="G32" s="33">
        <f t="shared" si="10"/>
        <v>-35578.4</v>
      </c>
      <c r="H32" s="33">
        <f t="shared" si="10"/>
        <v>-17833.2</v>
      </c>
      <c r="I32" s="33">
        <f t="shared" si="10"/>
        <v>-27079.5</v>
      </c>
      <c r="J32" s="33">
        <f t="shared" si="10"/>
        <v>-27196.4</v>
      </c>
      <c r="K32" s="33">
        <f t="shared" si="10"/>
        <v>-45205.6</v>
      </c>
      <c r="L32" s="33">
        <f t="shared" si="9"/>
        <v>-369148.7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-20816.4</v>
      </c>
      <c r="C33" s="33">
        <f t="shared" si="11"/>
        <v>-23716</v>
      </c>
      <c r="D33" s="33">
        <f t="shared" si="11"/>
        <v>-72921.2</v>
      </c>
      <c r="E33" s="33">
        <f t="shared" si="11"/>
        <v>-49891.6</v>
      </c>
      <c r="F33" s="33">
        <f t="shared" si="11"/>
        <v>-48910.4</v>
      </c>
      <c r="G33" s="33">
        <f t="shared" si="11"/>
        <v>-35578.4</v>
      </c>
      <c r="H33" s="33">
        <f t="shared" si="11"/>
        <v>-17833.2</v>
      </c>
      <c r="I33" s="33">
        <f t="shared" si="11"/>
        <v>-20389.6</v>
      </c>
      <c r="J33" s="33">
        <f t="shared" si="11"/>
        <v>-27196.4</v>
      </c>
      <c r="K33" s="33">
        <f t="shared" si="11"/>
        <v>-45205.6</v>
      </c>
      <c r="L33" s="33">
        <f t="shared" si="9"/>
        <v>-362458.8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-6689.9</v>
      </c>
      <c r="J36" s="17">
        <v>0</v>
      </c>
      <c r="K36" s="17">
        <v>0</v>
      </c>
      <c r="L36" s="33">
        <f t="shared" si="9"/>
        <v>-6689.9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-4759.990000000001</v>
      </c>
      <c r="D37" s="38">
        <f t="shared" si="12"/>
        <v>0</v>
      </c>
      <c r="E37" s="38">
        <f t="shared" si="12"/>
        <v>-5702.610000000102</v>
      </c>
      <c r="F37" s="38">
        <f t="shared" si="12"/>
        <v>-488.4</v>
      </c>
      <c r="G37" s="38">
        <f t="shared" si="12"/>
        <v>-184.8</v>
      </c>
      <c r="H37" s="38">
        <f t="shared" si="12"/>
        <v>-9063.85</v>
      </c>
      <c r="I37" s="38">
        <f t="shared" si="12"/>
        <v>0</v>
      </c>
      <c r="J37" s="38">
        <f t="shared" si="12"/>
        <v>0</v>
      </c>
      <c r="K37" s="38">
        <f t="shared" si="12"/>
        <v>-11417.26</v>
      </c>
      <c r="L37" s="33">
        <f t="shared" si="9"/>
        <v>-134672.50000000012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-4390.39</v>
      </c>
      <c r="D41" s="17">
        <v>0</v>
      </c>
      <c r="E41" s="17">
        <v>0</v>
      </c>
      <c r="F41" s="17">
        <v>0</v>
      </c>
      <c r="G41" s="17">
        <v>0</v>
      </c>
      <c r="H41" s="17">
        <v>-1907.93</v>
      </c>
      <c r="I41" s="17">
        <v>0</v>
      </c>
      <c r="J41" s="17">
        <v>0</v>
      </c>
      <c r="K41" s="17">
        <v>-10519.66</v>
      </c>
      <c r="L41" s="30">
        <f aca="true" t="shared" si="13" ref="L41:L48">SUM(B41:K41)</f>
        <v>-16817.98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-369.6</v>
      </c>
      <c r="D45" s="17">
        <v>0</v>
      </c>
      <c r="E45" s="17">
        <v>0</v>
      </c>
      <c r="F45" s="17">
        <v>-488.4</v>
      </c>
      <c r="G45" s="17">
        <v>-184.8</v>
      </c>
      <c r="H45" s="17">
        <v>-633.6</v>
      </c>
      <c r="I45" s="17">
        <v>0</v>
      </c>
      <c r="J45" s="17">
        <v>0</v>
      </c>
      <c r="K45" s="17">
        <v>-897.6</v>
      </c>
      <c r="L45" s="30">
        <f t="shared" si="13"/>
        <v>-2574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-299022.21</v>
      </c>
      <c r="C50" s="17">
        <v>169545.75</v>
      </c>
      <c r="D50" s="17">
        <v>514132</v>
      </c>
      <c r="E50" s="17">
        <v>335174.57</v>
      </c>
      <c r="F50" s="17">
        <v>183899.39</v>
      </c>
      <c r="G50" s="17">
        <v>236753.13</v>
      </c>
      <c r="H50" s="17">
        <v>84548.35</v>
      </c>
      <c r="I50" s="17">
        <v>89159.66</v>
      </c>
      <c r="J50" s="17">
        <v>216481.1</v>
      </c>
      <c r="K50" s="17">
        <v>390322.86</v>
      </c>
      <c r="L50" s="33">
        <f aca="true" t="shared" si="14" ref="L50:L55">SUM(B50:K50)</f>
        <v>1920994.6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6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6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9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385860.54999999976</v>
      </c>
      <c r="C55" s="41">
        <f t="shared" si="16"/>
        <v>687657.28</v>
      </c>
      <c r="D55" s="41">
        <f t="shared" si="16"/>
        <v>2172990.2199999997</v>
      </c>
      <c r="E55" s="41">
        <f t="shared" si="16"/>
        <v>1699165.1999999997</v>
      </c>
      <c r="F55" s="41">
        <f t="shared" si="16"/>
        <v>1606936.71</v>
      </c>
      <c r="G55" s="41">
        <f t="shared" si="16"/>
        <v>1089419.55</v>
      </c>
      <c r="H55" s="41">
        <f t="shared" si="16"/>
        <v>569230.1799999999</v>
      </c>
      <c r="I55" s="41">
        <f t="shared" si="16"/>
        <v>687804.5900000001</v>
      </c>
      <c r="J55" s="41">
        <f t="shared" si="16"/>
        <v>961856.6000000001</v>
      </c>
      <c r="K55" s="41">
        <f t="shared" si="16"/>
        <v>1305294.97</v>
      </c>
      <c r="L55" s="42">
        <f t="shared" si="14"/>
        <v>11166215.85</v>
      </c>
      <c r="M55" s="54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385860.55</v>
      </c>
      <c r="C61" s="41">
        <f aca="true" t="shared" si="18" ref="C61:J61">SUM(C62:C73)</f>
        <v>687657.28</v>
      </c>
      <c r="D61" s="41">
        <f t="shared" si="18"/>
        <v>2172990.2147384207</v>
      </c>
      <c r="E61" s="41">
        <f t="shared" si="18"/>
        <v>1699165.2001432085</v>
      </c>
      <c r="F61" s="41">
        <f t="shared" si="18"/>
        <v>1606936.7094020927</v>
      </c>
      <c r="G61" s="41">
        <f t="shared" si="18"/>
        <v>1089419.548068895</v>
      </c>
      <c r="H61" s="41">
        <f t="shared" si="18"/>
        <v>569230.1650039763</v>
      </c>
      <c r="I61" s="41">
        <f>SUM(I62:I78)</f>
        <v>687804.5884751319</v>
      </c>
      <c r="J61" s="41">
        <f t="shared" si="18"/>
        <v>961856.602294317</v>
      </c>
      <c r="K61" s="41">
        <f>SUM(K62:K75)</f>
        <v>1305294.97</v>
      </c>
      <c r="L61" s="46">
        <f>SUM(B61:K61)</f>
        <v>11166215.828126043</v>
      </c>
      <c r="M61" s="40"/>
    </row>
    <row r="62" spans="1:13" ht="18.75" customHeight="1">
      <c r="A62" s="47" t="s">
        <v>45</v>
      </c>
      <c r="B62" s="48">
        <v>385860.55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385860.55</v>
      </c>
      <c r="M62"/>
    </row>
    <row r="63" spans="1:13" ht="18.75" customHeight="1">
      <c r="A63" s="47" t="s">
        <v>54</v>
      </c>
      <c r="B63" s="17">
        <v>0</v>
      </c>
      <c r="C63" s="48">
        <v>589038.74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589038.74</v>
      </c>
      <c r="M63"/>
    </row>
    <row r="64" spans="1:13" ht="18.75" customHeight="1">
      <c r="A64" s="47" t="s">
        <v>55</v>
      </c>
      <c r="B64" s="17">
        <v>0</v>
      </c>
      <c r="C64" s="48">
        <v>98618.54000000001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98618.54000000001</v>
      </c>
      <c r="M64" s="57"/>
    </row>
    <row r="65" spans="1:12" ht="18.75" customHeight="1">
      <c r="A65" s="47" t="s">
        <v>46</v>
      </c>
      <c r="B65" s="17">
        <v>0</v>
      </c>
      <c r="C65" s="17">
        <v>0</v>
      </c>
      <c r="D65" s="48">
        <v>2172990.2147384207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2172990.2147384207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1699165.2001432085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1699165.2001432085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1606936.7094020927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1606936.7094020927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1089419.548068895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1089419.548068895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569230.1650039763</v>
      </c>
      <c r="I69" s="17">
        <v>0</v>
      </c>
      <c r="J69" s="17">
        <v>0</v>
      </c>
      <c r="K69" s="17">
        <v>0</v>
      </c>
      <c r="L69" s="46">
        <f t="shared" si="19"/>
        <v>569230.1650039763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687804.5884751319</v>
      </c>
      <c r="J70" s="17">
        <v>0</v>
      </c>
      <c r="K70" s="17">
        <v>0</v>
      </c>
      <c r="L70" s="46">
        <f t="shared" si="19"/>
        <v>687804.5884751319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961856.602294317</v>
      </c>
      <c r="K71" s="17">
        <v>0</v>
      </c>
      <c r="L71" s="46">
        <f t="shared" si="19"/>
        <v>961856.602294317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750162.36</v>
      </c>
      <c r="L72" s="46">
        <f t="shared" si="19"/>
        <v>750162.36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555132.61</v>
      </c>
      <c r="L73" s="46">
        <f t="shared" si="19"/>
        <v>555132.61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1">
        <f>SUM(B75:K75)</f>
        <v>0</v>
      </c>
    </row>
    <row r="76" spans="1:11" ht="18" customHeight="1">
      <c r="A76" s="58" t="s">
        <v>80</v>
      </c>
      <c r="H76"/>
      <c r="I76"/>
      <c r="J76"/>
      <c r="K76">
        <v>271191.5</v>
      </c>
    </row>
    <row r="77" spans="1:11" ht="18" customHeight="1">
      <c r="A77" s="58" t="s">
        <v>85</v>
      </c>
      <c r="I77"/>
      <c r="J77"/>
      <c r="K77"/>
    </row>
    <row r="78" spans="1:11" ht="18" customHeight="1">
      <c r="A78" s="58" t="s">
        <v>86</v>
      </c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2023-06-29T18:52:50Z</dcterms:modified>
  <cp:category/>
  <cp:version/>
  <cp:contentType/>
  <cp:contentStatus/>
</cp:coreProperties>
</file>