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<sst xmlns="http://schemas.openxmlformats.org/spreadsheetml/2006/main" count="86" uniqueCount="85">
  <si>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</si>
  <si>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</si>
  <si>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</si>
  <si>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</si>
  <si>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</si>
  <si>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</si>
  <si>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</si>
  <si>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</si>
  <si>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</si>
  <si>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</si>
  <si>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</si>
  <si>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</si>
  <si>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</si>
  <si>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</si>
  <si>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</si>
  <si>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</si>
  <si>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</si>
  <si>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</si>
  <si>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</si>
  <si>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</si>
  <si>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</si>
  <si>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</si>
  <si>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</si>
  <si>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</si>
  <si>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</si>
  <si>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</si>
  <si>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</si>
  <si>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</si>
  <si>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</si>
  <si>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</si>
  <si>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</si>
  <si>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</si>
  <si>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</si>
  <si>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</si>
  <si>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</si>
  <si>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</si>
  <si>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</si>
  <si>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</si>
  <si>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</si>
  <si>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</si>
  <si>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</si>
  <si>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</si>
  <si>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</si>
  <si>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</si>
  <si>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</si>
  <si>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</si>
  <si>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</si>
  <si>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</si>
  <si>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</si>
  <si>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</si>
  <si>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</si>
  <si>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</si>
  <si>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</si>
  <si>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</si>
  <si>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</si>
  <si>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</si>
  <si>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</si>
  <si>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</si>
  <si>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</si>
  <si>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</si>
  <si>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</si>
  <si>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</si>
  <si>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</si>
  <si>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</si>
  <si>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</si>
  <si>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</si>
  <si>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</si>
  <si>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</si>
  <si>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</si>
  <si>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</si>
  <si>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</si>
  <si>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</si>
  <si>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</si>
  <si>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</si>
  <si>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</si>
  <si>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</si>
  <si>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</si>
  <si>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</si>
  <si>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</si>
  <si>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</si>
  <si>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</si>
  <si>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</si>
  <si>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</si>
  <si>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</si>
  <si>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22/06/23 - VENCIMENTO 29/06/23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</si>
</sst>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88080</v>
      </c>
      <c r="C7" s="10">
        <f aca="true" t="shared" si="0" ref="C7:K7">C8+C11</f>
        <v>109660</v>
      </c>
      <c r="D7" s="10">
        <f t="shared" si="0"/>
        <v>326157</v>
      </c>
      <c r="E7" s="10">
        <f t="shared" si="0"/>
        <v>254161</v>
      </c>
      <c r="F7" s="10">
        <f t="shared" si="0"/>
        <v>265230</v>
      </c>
      <c r="G7" s="10">
        <f t="shared" si="0"/>
        <v>152481</v>
      </c>
      <c r="H7" s="10">
        <f t="shared" si="0"/>
        <v>86203</v>
      </c>
      <c r="I7" s="10">
        <f t="shared" si="0"/>
        <v>120516</v>
      </c>
      <c r="J7" s="10">
        <f t="shared" si="0"/>
        <v>123485</v>
      </c>
      <c r="K7" s="10">
        <f t="shared" si="0"/>
        <v>220972</v>
      </c>
      <c r="L7" s="10">
        <f aca="true" t="shared" si="1" ref="L7:L13">SUM(B7:K7)</f>
        <v>1746945</v>
      </c>
      <c r="M7" s="11"/>
    </row>
    <row r="8" spans="1:13" ht="17.25" customHeight="1">
      <c r="A8" s="12" t="s">
        <v>82</v>
      </c>
      <c r="B8" s="13">
        <f>B9+B10</f>
        <v>4835</v>
      </c>
      <c r="C8" s="13">
        <f aca="true" t="shared" si="2" ref="C8:K8">C9+C10</f>
        <v>5085</v>
      </c>
      <c r="D8" s="13">
        <f t="shared" si="2"/>
        <v>16194</v>
      </c>
      <c r="E8" s="13">
        <f t="shared" si="2"/>
        <v>10985</v>
      </c>
      <c r="F8" s="13">
        <f t="shared" si="2"/>
        <v>10296</v>
      </c>
      <c r="G8" s="13">
        <f t="shared" si="2"/>
        <v>8114</v>
      </c>
      <c r="H8" s="13">
        <f t="shared" si="2"/>
        <v>4136</v>
      </c>
      <c r="I8" s="13">
        <f t="shared" si="2"/>
        <v>4574</v>
      </c>
      <c r="J8" s="13">
        <f t="shared" si="2"/>
        <v>6383</v>
      </c>
      <c r="K8" s="13">
        <f t="shared" si="2"/>
        <v>10324</v>
      </c>
      <c r="L8" s="13">
        <f t="shared" si="1"/>
        <v>80926</v>
      </c>
      <c r="M8"/>
    </row>
    <row r="9" spans="1:13" ht="17.25" customHeight="1">
      <c r="A9" s="14" t="s">
        <v>18</v>
      </c>
      <c r="B9" s="15">
        <v>4834</v>
      </c>
      <c r="C9" s="15">
        <v>5085</v>
      </c>
      <c r="D9" s="15">
        <v>16194</v>
      </c>
      <c r="E9" s="15">
        <v>10985</v>
      </c>
      <c r="F9" s="15">
        <v>10296</v>
      </c>
      <c r="G9" s="15">
        <v>8114</v>
      </c>
      <c r="H9" s="15">
        <v>4071</v>
      </c>
      <c r="I9" s="15">
        <v>4574</v>
      </c>
      <c r="J9" s="15">
        <v>6383</v>
      </c>
      <c r="K9" s="15">
        <v>10324</v>
      </c>
      <c r="L9" s="13">
        <f t="shared" si="1"/>
        <v>80860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65</v>
      </c>
      <c r="I10" s="15">
        <v>0</v>
      </c>
      <c r="J10" s="15">
        <v>0</v>
      </c>
      <c r="K10" s="15">
        <v>0</v>
      </c>
      <c r="L10" s="13">
        <f t="shared" si="1"/>
        <v>66</v>
      </c>
      <c r="M10"/>
    </row>
    <row r="11" spans="1:13" ht="17.25" customHeight="1">
      <c r="A11" s="12" t="s">
        <v>71</v>
      </c>
      <c r="B11" s="15">
        <v>83245</v>
      </c>
      <c r="C11" s="15">
        <v>104575</v>
      </c>
      <c r="D11" s="15">
        <v>309963</v>
      </c>
      <c r="E11" s="15">
        <v>243176</v>
      </c>
      <c r="F11" s="15">
        <v>254934</v>
      </c>
      <c r="G11" s="15">
        <v>144367</v>
      </c>
      <c r="H11" s="15">
        <v>82067</v>
      </c>
      <c r="I11" s="15">
        <v>115942</v>
      </c>
      <c r="J11" s="15">
        <v>117102</v>
      </c>
      <c r="K11" s="15">
        <v>210648</v>
      </c>
      <c r="L11" s="13">
        <f t="shared" si="1"/>
        <v>1666019</v>
      </c>
      <c r="M11" s="60"/>
    </row>
    <row r="12" spans="1:13" ht="17.25" customHeight="1">
      <c r="A12" s="14" t="s">
        <v>83</v>
      </c>
      <c r="B12" s="15">
        <v>9121</v>
      </c>
      <c r="C12" s="15">
        <v>7225</v>
      </c>
      <c r="D12" s="15">
        <v>25270</v>
      </c>
      <c r="E12" s="15">
        <v>22104</v>
      </c>
      <c r="F12" s="15">
        <v>19814</v>
      </c>
      <c r="G12" s="15">
        <v>12612</v>
      </c>
      <c r="H12" s="15">
        <v>6935</v>
      </c>
      <c r="I12" s="15">
        <v>6199</v>
      </c>
      <c r="J12" s="15">
        <v>7975</v>
      </c>
      <c r="K12" s="15">
        <v>12739</v>
      </c>
      <c r="L12" s="13">
        <f t="shared" si="1"/>
        <v>129994</v>
      </c>
      <c r="M12" s="60"/>
    </row>
    <row r="13" spans="1:13" ht="17.25" customHeight="1">
      <c r="A13" s="14" t="s">
        <v>72</v>
      </c>
      <c r="B13" s="15">
        <f>+B11-B12</f>
        <v>74124</v>
      </c>
      <c r="C13" s="15">
        <f aca="true" t="shared" si="3" ref="C13:K13">+C11-C12</f>
        <v>97350</v>
      </c>
      <c r="D13" s="15">
        <f t="shared" si="3"/>
        <v>284693</v>
      </c>
      <c r="E13" s="15">
        <f t="shared" si="3"/>
        <v>221072</v>
      </c>
      <c r="F13" s="15">
        <f t="shared" si="3"/>
        <v>235120</v>
      </c>
      <c r="G13" s="15">
        <f t="shared" si="3"/>
        <v>131755</v>
      </c>
      <c r="H13" s="15">
        <f t="shared" si="3"/>
        <v>75132</v>
      </c>
      <c r="I13" s="15">
        <f t="shared" si="3"/>
        <v>109743</v>
      </c>
      <c r="J13" s="15">
        <f t="shared" si="3"/>
        <v>109127</v>
      </c>
      <c r="K13" s="15">
        <f t="shared" si="3"/>
        <v>197909</v>
      </c>
      <c r="L13" s="13">
        <f t="shared" si="1"/>
        <v>1536025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1.282640561440375</v>
      </c>
      <c r="C18" s="22">
        <v>1.20089388489384</v>
      </c>
      <c r="D18" s="22">
        <v>1.071000855886912</v>
      </c>
      <c r="E18" s="22">
        <v>1.121627476479528</v>
      </c>
      <c r="F18" s="22">
        <v>1.239990920457784</v>
      </c>
      <c r="G18" s="22">
        <v>1.187287457161499</v>
      </c>
      <c r="H18" s="22">
        <v>1.093811246646104</v>
      </c>
      <c r="I18" s="22">
        <v>1.17215113706953</v>
      </c>
      <c r="J18" s="22">
        <v>1.293511440422706</v>
      </c>
      <c r="K18" s="22">
        <v>1.122845082945613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817858.1599999999</v>
      </c>
      <c r="C20" s="25">
        <f aca="true" t="shared" si="4" ref="C20:K20">SUM(C21:C28)</f>
        <v>551776.57</v>
      </c>
      <c r="D20" s="25">
        <f t="shared" si="4"/>
        <v>1753688.04</v>
      </c>
      <c r="E20" s="25">
        <f t="shared" si="4"/>
        <v>1435184.8399999999</v>
      </c>
      <c r="F20" s="25">
        <f t="shared" si="4"/>
        <v>1483572.46</v>
      </c>
      <c r="G20" s="25">
        <f t="shared" si="4"/>
        <v>895273.07</v>
      </c>
      <c r="H20" s="25">
        <f t="shared" si="4"/>
        <v>516073.23</v>
      </c>
      <c r="I20" s="25">
        <f t="shared" si="4"/>
        <v>630051.7000000001</v>
      </c>
      <c r="J20" s="25">
        <f t="shared" si="4"/>
        <v>772956.85</v>
      </c>
      <c r="K20" s="25">
        <f t="shared" si="4"/>
        <v>979526.6700000002</v>
      </c>
      <c r="L20" s="25">
        <f>SUM(B20:K20)</f>
        <v>9835961.59</v>
      </c>
      <c r="M20"/>
    </row>
    <row r="21" spans="1:13" ht="17.25" customHeight="1">
      <c r="A21" s="26" t="s">
        <v>22</v>
      </c>
      <c r="B21" s="56">
        <f>ROUND((B15+B16)*B7,2)</f>
        <v>632881.22</v>
      </c>
      <c r="C21" s="56">
        <f aca="true" t="shared" si="5" ref="C21:K21">ROUND((C15+C16)*C7,2)</f>
        <v>443969.48</v>
      </c>
      <c r="D21" s="56">
        <f t="shared" si="5"/>
        <v>1571587.5</v>
      </c>
      <c r="E21" s="56">
        <f t="shared" si="5"/>
        <v>1240534.42</v>
      </c>
      <c r="F21" s="56">
        <f t="shared" si="5"/>
        <v>1143830.9</v>
      </c>
      <c r="G21" s="56">
        <f t="shared" si="5"/>
        <v>723064.9</v>
      </c>
      <c r="H21" s="56">
        <f t="shared" si="5"/>
        <v>450272.75</v>
      </c>
      <c r="I21" s="56">
        <f t="shared" si="5"/>
        <v>521918.64</v>
      </c>
      <c r="J21" s="56">
        <f t="shared" si="5"/>
        <v>575946.39</v>
      </c>
      <c r="K21" s="56">
        <f t="shared" si="5"/>
        <v>841616.06</v>
      </c>
      <c r="L21" s="33">
        <f aca="true" t="shared" si="6" ref="L21:L28">SUM(B21:K21)</f>
        <v>8145622.26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178877.9</v>
      </c>
      <c r="C22" s="33">
        <f t="shared" si="7"/>
        <v>89190.75</v>
      </c>
      <c r="D22" s="33">
        <f t="shared" si="7"/>
        <v>111584.06</v>
      </c>
      <c r="E22" s="33">
        <f t="shared" si="7"/>
        <v>150883.07</v>
      </c>
      <c r="F22" s="33">
        <f t="shared" si="7"/>
        <v>274509.03</v>
      </c>
      <c r="G22" s="33">
        <f t="shared" si="7"/>
        <v>135420.99</v>
      </c>
      <c r="H22" s="33">
        <f t="shared" si="7"/>
        <v>42240.65</v>
      </c>
      <c r="I22" s="33">
        <f t="shared" si="7"/>
        <v>89848.89</v>
      </c>
      <c r="J22" s="33">
        <f t="shared" si="7"/>
        <v>169046.85</v>
      </c>
      <c r="K22" s="33">
        <f t="shared" si="7"/>
        <v>103388.39</v>
      </c>
      <c r="L22" s="33">
        <f t="shared" si="6"/>
        <v>1344990.58</v>
      </c>
      <c r="M22"/>
    </row>
    <row r="23" spans="1:13" ht="17.25" customHeight="1">
      <c r="A23" s="27" t="s">
        <v>24</v>
      </c>
      <c r="B23" s="33">
        <v>3209.5</v>
      </c>
      <c r="C23" s="33">
        <v>16048.5</v>
      </c>
      <c r="D23" s="33">
        <v>64414.87</v>
      </c>
      <c r="E23" s="33">
        <v>38188.08</v>
      </c>
      <c r="F23" s="33">
        <v>61324.12</v>
      </c>
      <c r="G23" s="33">
        <v>35560.31</v>
      </c>
      <c r="H23" s="33">
        <v>21045.55</v>
      </c>
      <c r="I23" s="33">
        <v>15598.77</v>
      </c>
      <c r="J23" s="33">
        <v>23299.49</v>
      </c>
      <c r="K23" s="33">
        <v>29523.43</v>
      </c>
      <c r="L23" s="33">
        <f t="shared" si="6"/>
        <v>308212.62</v>
      </c>
      <c r="M23"/>
    </row>
    <row r="24" spans="1:13" ht="17.25" customHeight="1">
      <c r="A24" s="27" t="s">
        <v>25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632.63</v>
      </c>
      <c r="C26" s="33">
        <v>428.04</v>
      </c>
      <c r="D26" s="33">
        <v>1359.49</v>
      </c>
      <c r="E26" s="33">
        <v>1111.82</v>
      </c>
      <c r="F26" s="33">
        <v>1149.51</v>
      </c>
      <c r="G26" s="33">
        <v>694.55</v>
      </c>
      <c r="H26" s="33">
        <v>401.12</v>
      </c>
      <c r="I26" s="33">
        <v>487.26</v>
      </c>
      <c r="J26" s="33">
        <v>597.64</v>
      </c>
      <c r="K26" s="33">
        <v>759.16</v>
      </c>
      <c r="L26" s="33">
        <f t="shared" si="6"/>
        <v>7621.22</v>
      </c>
      <c r="M26" s="60"/>
    </row>
    <row r="27" spans="1:13" ht="17.25" customHeight="1">
      <c r="A27" s="27" t="s">
        <v>75</v>
      </c>
      <c r="B27" s="33">
        <v>324.62</v>
      </c>
      <c r="C27" s="33">
        <v>245.23</v>
      </c>
      <c r="D27" s="33">
        <v>796.44</v>
      </c>
      <c r="E27" s="33">
        <v>609.15</v>
      </c>
      <c r="F27" s="33">
        <v>664.41</v>
      </c>
      <c r="G27" s="33">
        <v>370.75</v>
      </c>
      <c r="H27" s="33">
        <v>222.36</v>
      </c>
      <c r="I27" s="33">
        <v>280.31</v>
      </c>
      <c r="J27" s="33">
        <v>337.69</v>
      </c>
      <c r="K27" s="33">
        <v>455.52</v>
      </c>
      <c r="L27" s="33">
        <f t="shared" si="6"/>
        <v>4306.48</v>
      </c>
      <c r="M27" s="60"/>
    </row>
    <row r="28" spans="1:13" ht="17.25" customHeight="1">
      <c r="A28" s="27" t="s">
        <v>76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103.73</v>
      </c>
      <c r="I28" s="33">
        <v>130.76</v>
      </c>
      <c r="J28" s="33">
        <v>154.65</v>
      </c>
      <c r="K28" s="33">
        <v>209.97</v>
      </c>
      <c r="L28" s="33">
        <f t="shared" si="6"/>
        <v>1976.5200000000002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-124325.19</v>
      </c>
      <c r="C31" s="33">
        <f t="shared" si="8"/>
        <v>-22374</v>
      </c>
      <c r="D31" s="33">
        <f t="shared" si="8"/>
        <v>-71253.6</v>
      </c>
      <c r="E31" s="33">
        <f t="shared" si="8"/>
        <v>-54036.6100000001</v>
      </c>
      <c r="F31" s="33">
        <f t="shared" si="8"/>
        <v>-45302.4</v>
      </c>
      <c r="G31" s="33">
        <f t="shared" si="8"/>
        <v>-35701.6</v>
      </c>
      <c r="H31" s="33">
        <f t="shared" si="8"/>
        <v>-24434.72</v>
      </c>
      <c r="I31" s="33">
        <f t="shared" si="8"/>
        <v>-27673.78</v>
      </c>
      <c r="J31" s="33">
        <f t="shared" si="8"/>
        <v>-28085.2</v>
      </c>
      <c r="K31" s="33">
        <f t="shared" si="8"/>
        <v>-45425.6</v>
      </c>
      <c r="L31" s="33">
        <f aca="true" t="shared" si="9" ref="L31:L38">SUM(B31:K31)</f>
        <v>-478612.7000000001</v>
      </c>
      <c r="M31"/>
    </row>
    <row r="32" spans="1:13" ht="18.75" customHeight="1">
      <c r="A32" s="27" t="s">
        <v>28</v>
      </c>
      <c r="B32" s="33">
        <f>B33+B34+B35+B36</f>
        <v>-21269.6</v>
      </c>
      <c r="C32" s="33">
        <f aca="true" t="shared" si="10" ref="C32:K32">C33+C34+C35+C36</f>
        <v>-22374</v>
      </c>
      <c r="D32" s="33">
        <f t="shared" si="10"/>
        <v>-71253.6</v>
      </c>
      <c r="E32" s="33">
        <f t="shared" si="10"/>
        <v>-48334</v>
      </c>
      <c r="F32" s="33">
        <f t="shared" si="10"/>
        <v>-45302.4</v>
      </c>
      <c r="G32" s="33">
        <f t="shared" si="10"/>
        <v>-35701.6</v>
      </c>
      <c r="H32" s="33">
        <f t="shared" si="10"/>
        <v>-17912.4</v>
      </c>
      <c r="I32" s="33">
        <f t="shared" si="10"/>
        <v>-27673.78</v>
      </c>
      <c r="J32" s="33">
        <f t="shared" si="10"/>
        <v>-28085.2</v>
      </c>
      <c r="K32" s="33">
        <f t="shared" si="10"/>
        <v>-45425.6</v>
      </c>
      <c r="L32" s="33">
        <f t="shared" si="9"/>
        <v>-363332.18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-21269.6</v>
      </c>
      <c r="C33" s="33">
        <f t="shared" si="11"/>
        <v>-22374</v>
      </c>
      <c r="D33" s="33">
        <f t="shared" si="11"/>
        <v>-71253.6</v>
      </c>
      <c r="E33" s="33">
        <f t="shared" si="11"/>
        <v>-48334</v>
      </c>
      <c r="F33" s="33">
        <f t="shared" si="11"/>
        <v>-45302.4</v>
      </c>
      <c r="G33" s="33">
        <f t="shared" si="11"/>
        <v>-35701.6</v>
      </c>
      <c r="H33" s="33">
        <f t="shared" si="11"/>
        <v>-17912.4</v>
      </c>
      <c r="I33" s="33">
        <f t="shared" si="11"/>
        <v>-20125.6</v>
      </c>
      <c r="J33" s="33">
        <f t="shared" si="11"/>
        <v>-28085.2</v>
      </c>
      <c r="K33" s="33">
        <f t="shared" si="11"/>
        <v>-45425.6</v>
      </c>
      <c r="L33" s="33">
        <f t="shared" si="9"/>
        <v>-355784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-7548.18</v>
      </c>
      <c r="J36" s="17">
        <v>0</v>
      </c>
      <c r="K36" s="17">
        <v>0</v>
      </c>
      <c r="L36" s="33">
        <f t="shared" si="9"/>
        <v>-7548.18</v>
      </c>
      <c r="M36"/>
    </row>
    <row r="37" spans="1:13" s="36" customFormat="1" ht="18.75" customHeight="1">
      <c r="A37" s="27" t="s">
        <v>32</v>
      </c>
      <c r="B37" s="38">
        <f>SUM(B38:B49)</f>
        <v>-103055.59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-5702.610000000102</v>
      </c>
      <c r="F37" s="38">
        <f t="shared" si="12"/>
        <v>0</v>
      </c>
      <c r="G37" s="38">
        <f t="shared" si="12"/>
        <v>0</v>
      </c>
      <c r="H37" s="38">
        <f t="shared" si="12"/>
        <v>-6522.32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3">
        <f t="shared" si="9"/>
        <v>-115280.5200000001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693532.97</v>
      </c>
      <c r="C55" s="41">
        <f t="shared" si="16"/>
        <v>529402.57</v>
      </c>
      <c r="D55" s="41">
        <f t="shared" si="16"/>
        <v>1682434.44</v>
      </c>
      <c r="E55" s="41">
        <f t="shared" si="16"/>
        <v>1381148.2299999997</v>
      </c>
      <c r="F55" s="41">
        <f t="shared" si="16"/>
        <v>1438270.06</v>
      </c>
      <c r="G55" s="41">
        <f t="shared" si="16"/>
        <v>859571.47</v>
      </c>
      <c r="H55" s="41">
        <f t="shared" si="16"/>
        <v>491638.51</v>
      </c>
      <c r="I55" s="41">
        <f t="shared" si="16"/>
        <v>602377.92</v>
      </c>
      <c r="J55" s="41">
        <f t="shared" si="16"/>
        <v>744871.65</v>
      </c>
      <c r="K55" s="41">
        <f t="shared" si="16"/>
        <v>934101.0700000002</v>
      </c>
      <c r="L55" s="42">
        <f t="shared" si="14"/>
        <v>9357348.889999999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693532.97</v>
      </c>
      <c r="C61" s="41">
        <f aca="true" t="shared" si="18" ref="C61:J61">SUM(C62:C73)</f>
        <v>529402.57</v>
      </c>
      <c r="D61" s="41">
        <f t="shared" si="18"/>
        <v>1682434.449337286</v>
      </c>
      <c r="E61" s="41">
        <f t="shared" si="18"/>
        <v>1381148.2409014567</v>
      </c>
      <c r="F61" s="41">
        <f t="shared" si="18"/>
        <v>1438270.064553459</v>
      </c>
      <c r="G61" s="41">
        <f t="shared" si="18"/>
        <v>859571.468064747</v>
      </c>
      <c r="H61" s="41">
        <f t="shared" si="18"/>
        <v>491638.51127931324</v>
      </c>
      <c r="I61" s="41">
        <f>SUM(I62:I78)</f>
        <v>602377.9132068632</v>
      </c>
      <c r="J61" s="41">
        <f t="shared" si="18"/>
        <v>744871.6509134</v>
      </c>
      <c r="K61" s="41">
        <f>SUM(K62:K75)</f>
        <v>934101.0800000001</v>
      </c>
      <c r="L61" s="46">
        <f>SUM(B61:K61)</f>
        <v>9357348.918256525</v>
      </c>
      <c r="M61" s="40"/>
    </row>
    <row r="62" spans="1:13" ht="18.75" customHeight="1">
      <c r="A62" s="47" t="s">
        <v>46</v>
      </c>
      <c r="B62" s="48">
        <v>693532.97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693532.97</v>
      </c>
      <c r="M62"/>
    </row>
    <row r="63" spans="1:13" ht="18.75" customHeight="1">
      <c r="A63" s="47" t="s">
        <v>55</v>
      </c>
      <c r="B63" s="17">
        <v>0</v>
      </c>
      <c r="C63" s="48">
        <v>462697.85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462697.85</v>
      </c>
      <c r="M63"/>
    </row>
    <row r="64" spans="1:13" ht="18.75" customHeight="1">
      <c r="A64" s="47" t="s">
        <v>56</v>
      </c>
      <c r="B64" s="17">
        <v>0</v>
      </c>
      <c r="C64" s="48">
        <v>66704.72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66704.72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1682434.449337286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1682434.449337286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1381148.2409014567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1381148.2409014567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1438270.064553459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1438270.064553459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859571.468064747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859571.468064747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491638.51127931324</v>
      </c>
      <c r="I69" s="17">
        <v>0</v>
      </c>
      <c r="J69" s="17">
        <v>0</v>
      </c>
      <c r="K69" s="17">
        <v>0</v>
      </c>
      <c r="L69" s="46">
        <f t="shared" si="19"/>
        <v>491638.51127931324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602377.9132068632</v>
      </c>
      <c r="J70" s="17">
        <v>0</v>
      </c>
      <c r="K70" s="17">
        <v>0</v>
      </c>
      <c r="L70" s="46">
        <f t="shared" si="19"/>
        <v>602377.9132068632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744871.6509134</v>
      </c>
      <c r="K71" s="17">
        <v>0</v>
      </c>
      <c r="L71" s="46">
        <f t="shared" si="19"/>
        <v>744871.6509134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546168.9</v>
      </c>
      <c r="L72" s="46">
        <f t="shared" si="19"/>
        <v>546168.9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387932.18</v>
      </c>
      <c r="L73" s="46">
        <f t="shared" si="19"/>
        <v>387932.18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2023-06-29T17:42:51Z</dcterms:modified>
  <cp:category/>
  <cp:version/>
  <cp:contentType/>
  <cp:contentStatus/>
</cp:coreProperties>
</file>