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<sst xmlns="http://schemas.openxmlformats.org/spreadsheetml/2006/main" count="86" uniqueCount="85">
  <si>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</si>
  <si>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</si>
  <si>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</si>
  <si>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</si>
  <si>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</si>
  <si>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</si>
  <si>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</si>
  <si>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</si>
  <si>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</si>
  <si>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</si>
  <si>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</si>
  <si>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</si>
  <si>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</si>
  <si>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</si>
  <si>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</si>
  <si>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</si>
  <si>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</si>
  <si>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</si>
  <si>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</si>
  <si>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</si>
  <si>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</si>
  <si>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</si>
  <si>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</si>
  <si>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</si>
  <si>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</si>
  <si>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</si>
  <si>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</si>
  <si>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</si>
  <si>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</si>
  <si>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</si>
  <si>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</si>
  <si>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</si>
  <si>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</si>
  <si>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</si>
  <si>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</si>
  <si>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</si>
  <si>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</si>
  <si>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</si>
  <si>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</si>
  <si>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</si>
  <si>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</si>
  <si>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</si>
  <si>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</si>
  <si>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</si>
  <si>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</si>
  <si>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</si>
  <si>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</si>
  <si>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</si>
  <si>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</si>
  <si>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</si>
  <si>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</si>
  <si>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</si>
  <si>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</si>
  <si>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</si>
  <si>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</si>
  <si>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</si>
  <si>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</si>
  <si>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</si>
  <si>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</si>
  <si>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</si>
  <si>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</si>
  <si>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</si>
  <si>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</si>
  <si>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</si>
  <si>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</si>
  <si>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</si>
  <si>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</si>
  <si>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</si>
  <si>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</si>
  <si>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</si>
  <si>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</si>
  <si>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</si>
  <si>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</si>
  <si>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</si>
  <si>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</si>
  <si>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</si>
  <si>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</si>
  <si>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</si>
  <si>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</si>
  <si>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</si>
  <si>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</si>
  <si>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</si>
  <si>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</si>
  <si>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</si>
  <si>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19/06/23 - VENCIMENTO 26/06/23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</si>
</sst>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86107</v>
      </c>
      <c r="C7" s="10">
        <f aca="true" t="shared" si="0" ref="C7:K7">C8+C11</f>
        <v>104420</v>
      </c>
      <c r="D7" s="10">
        <f t="shared" si="0"/>
        <v>310639</v>
      </c>
      <c r="E7" s="10">
        <f t="shared" si="0"/>
        <v>246725</v>
      </c>
      <c r="F7" s="10">
        <f t="shared" si="0"/>
        <v>257121</v>
      </c>
      <c r="G7" s="10">
        <f t="shared" si="0"/>
        <v>145148</v>
      </c>
      <c r="H7" s="10">
        <f t="shared" si="0"/>
        <v>82108</v>
      </c>
      <c r="I7" s="10">
        <f t="shared" si="0"/>
        <v>113568</v>
      </c>
      <c r="J7" s="10">
        <f t="shared" si="0"/>
        <v>119574</v>
      </c>
      <c r="K7" s="10">
        <f t="shared" si="0"/>
        <v>210170</v>
      </c>
      <c r="L7" s="10">
        <f aca="true" t="shared" si="1" ref="L7:L13">SUM(B7:K7)</f>
        <v>1675580</v>
      </c>
      <c r="M7" s="11"/>
    </row>
    <row r="8" spans="1:13" ht="17.25" customHeight="1">
      <c r="A8" s="12" t="s">
        <v>82</v>
      </c>
      <c r="B8" s="13">
        <f>B9+B10</f>
        <v>4911</v>
      </c>
      <c r="C8" s="13">
        <f aca="true" t="shared" si="2" ref="C8:K8">C9+C10</f>
        <v>5224</v>
      </c>
      <c r="D8" s="13">
        <f t="shared" si="2"/>
        <v>16515</v>
      </c>
      <c r="E8" s="13">
        <f t="shared" si="2"/>
        <v>11033</v>
      </c>
      <c r="F8" s="13">
        <f t="shared" si="2"/>
        <v>10603</v>
      </c>
      <c r="G8" s="13">
        <f t="shared" si="2"/>
        <v>8048</v>
      </c>
      <c r="H8" s="13">
        <f t="shared" si="2"/>
        <v>4127</v>
      </c>
      <c r="I8" s="13">
        <f t="shared" si="2"/>
        <v>4279</v>
      </c>
      <c r="J8" s="13">
        <f t="shared" si="2"/>
        <v>5936</v>
      </c>
      <c r="K8" s="13">
        <f t="shared" si="2"/>
        <v>10169</v>
      </c>
      <c r="L8" s="13">
        <f t="shared" si="1"/>
        <v>80845</v>
      </c>
      <c r="M8"/>
    </row>
    <row r="9" spans="1:13" ht="17.25" customHeight="1">
      <c r="A9" s="14" t="s">
        <v>18</v>
      </c>
      <c r="B9" s="15">
        <v>4911</v>
      </c>
      <c r="C9" s="15">
        <v>5224</v>
      </c>
      <c r="D9" s="15">
        <v>16515</v>
      </c>
      <c r="E9" s="15">
        <v>11031</v>
      </c>
      <c r="F9" s="15">
        <v>10603</v>
      </c>
      <c r="G9" s="15">
        <v>8048</v>
      </c>
      <c r="H9" s="15">
        <v>4072</v>
      </c>
      <c r="I9" s="15">
        <v>4279</v>
      </c>
      <c r="J9" s="15">
        <v>5936</v>
      </c>
      <c r="K9" s="15">
        <v>10169</v>
      </c>
      <c r="L9" s="13">
        <f t="shared" si="1"/>
        <v>80788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57</v>
      </c>
      <c r="M10"/>
    </row>
    <row r="11" spans="1:13" ht="17.25" customHeight="1">
      <c r="A11" s="12" t="s">
        <v>71</v>
      </c>
      <c r="B11" s="15">
        <v>81196</v>
      </c>
      <c r="C11" s="15">
        <v>99196</v>
      </c>
      <c r="D11" s="15">
        <v>294124</v>
      </c>
      <c r="E11" s="15">
        <v>235692</v>
      </c>
      <c r="F11" s="15">
        <v>246518</v>
      </c>
      <c r="G11" s="15">
        <v>137100</v>
      </c>
      <c r="H11" s="15">
        <v>77981</v>
      </c>
      <c r="I11" s="15">
        <v>109289</v>
      </c>
      <c r="J11" s="15">
        <v>113638</v>
      </c>
      <c r="K11" s="15">
        <v>200001</v>
      </c>
      <c r="L11" s="13">
        <f t="shared" si="1"/>
        <v>1594735</v>
      </c>
      <c r="M11" s="60"/>
    </row>
    <row r="12" spans="1:13" ht="17.25" customHeight="1">
      <c r="A12" s="14" t="s">
        <v>83</v>
      </c>
      <c r="B12" s="15">
        <v>9274</v>
      </c>
      <c r="C12" s="15">
        <v>6756</v>
      </c>
      <c r="D12" s="15">
        <v>24523</v>
      </c>
      <c r="E12" s="15">
        <v>22019</v>
      </c>
      <c r="F12" s="15">
        <v>19232</v>
      </c>
      <c r="G12" s="15">
        <v>11823</v>
      </c>
      <c r="H12" s="15">
        <v>6611</v>
      </c>
      <c r="I12" s="15">
        <v>6183</v>
      </c>
      <c r="J12" s="15">
        <v>7977</v>
      </c>
      <c r="K12" s="15">
        <v>12433</v>
      </c>
      <c r="L12" s="13">
        <f t="shared" si="1"/>
        <v>126831</v>
      </c>
      <c r="M12" s="60"/>
    </row>
    <row r="13" spans="1:13" ht="17.25" customHeight="1">
      <c r="A13" s="14" t="s">
        <v>72</v>
      </c>
      <c r="B13" s="15">
        <f>+B11-B12</f>
        <v>71922</v>
      </c>
      <c r="C13" s="15">
        <f aca="true" t="shared" si="3" ref="C13:K13">+C11-C12</f>
        <v>92440</v>
      </c>
      <c r="D13" s="15">
        <f t="shared" si="3"/>
        <v>269601</v>
      </c>
      <c r="E13" s="15">
        <f t="shared" si="3"/>
        <v>213673</v>
      </c>
      <c r="F13" s="15">
        <f t="shared" si="3"/>
        <v>227286</v>
      </c>
      <c r="G13" s="15">
        <f t="shared" si="3"/>
        <v>125277</v>
      </c>
      <c r="H13" s="15">
        <f t="shared" si="3"/>
        <v>71370</v>
      </c>
      <c r="I13" s="15">
        <f t="shared" si="3"/>
        <v>103106</v>
      </c>
      <c r="J13" s="15">
        <f t="shared" si="3"/>
        <v>105661</v>
      </c>
      <c r="K13" s="15">
        <f t="shared" si="3"/>
        <v>187568</v>
      </c>
      <c r="L13" s="13">
        <f t="shared" si="1"/>
        <v>1467904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1.310384609230504</v>
      </c>
      <c r="C18" s="22">
        <v>1.254517000693201</v>
      </c>
      <c r="D18" s="22">
        <v>1.113945994015965</v>
      </c>
      <c r="E18" s="22">
        <v>1.145685077966162</v>
      </c>
      <c r="F18" s="22">
        <v>1.271404900615437</v>
      </c>
      <c r="G18" s="22">
        <v>1.241270713132352</v>
      </c>
      <c r="H18" s="22">
        <v>1.13615550796681</v>
      </c>
      <c r="I18" s="22">
        <v>1.231006473179044</v>
      </c>
      <c r="J18" s="22">
        <v>1.326827345933563</v>
      </c>
      <c r="K18" s="22">
        <v>1.170855552574432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816743.9299999999</v>
      </c>
      <c r="C20" s="25">
        <f aca="true" t="shared" si="4" ref="C20:K20">SUM(C21:C28)</f>
        <v>548489.36</v>
      </c>
      <c r="D20" s="25">
        <f t="shared" si="4"/>
        <v>1736852.5799999998</v>
      </c>
      <c r="E20" s="25">
        <f t="shared" si="4"/>
        <v>1423655.66</v>
      </c>
      <c r="F20" s="25">
        <f t="shared" si="4"/>
        <v>1474821.3699999999</v>
      </c>
      <c r="G20" s="25">
        <f t="shared" si="4"/>
        <v>891102.6399999999</v>
      </c>
      <c r="H20" s="25">
        <f t="shared" si="4"/>
        <v>510768.95</v>
      </c>
      <c r="I20" s="25">
        <f t="shared" si="4"/>
        <v>624202.58</v>
      </c>
      <c r="J20" s="25">
        <f t="shared" si="4"/>
        <v>768487.0399999999</v>
      </c>
      <c r="K20" s="25">
        <f t="shared" si="4"/>
        <v>972280.65</v>
      </c>
      <c r="L20" s="25">
        <f>SUM(B20:K20)</f>
        <v>9767404.76</v>
      </c>
      <c r="M20"/>
    </row>
    <row r="21" spans="1:13" ht="17.25" customHeight="1">
      <c r="A21" s="26" t="s">
        <v>22</v>
      </c>
      <c r="B21" s="56">
        <f>ROUND((B15+B16)*B7,2)</f>
        <v>618704.63</v>
      </c>
      <c r="C21" s="56">
        <f aca="true" t="shared" si="5" ref="C21:K21">ROUND((C15+C16)*C7,2)</f>
        <v>422754.81</v>
      </c>
      <c r="D21" s="56">
        <f t="shared" si="5"/>
        <v>1496814.02</v>
      </c>
      <c r="E21" s="56">
        <f t="shared" si="5"/>
        <v>1204240.05</v>
      </c>
      <c r="F21" s="56">
        <f t="shared" si="5"/>
        <v>1108860.02</v>
      </c>
      <c r="G21" s="56">
        <f t="shared" si="5"/>
        <v>688291.82</v>
      </c>
      <c r="H21" s="56">
        <f t="shared" si="5"/>
        <v>428882.93</v>
      </c>
      <c r="I21" s="56">
        <f t="shared" si="5"/>
        <v>491828.94</v>
      </c>
      <c r="J21" s="56">
        <f t="shared" si="5"/>
        <v>557705.09</v>
      </c>
      <c r="K21" s="56">
        <f t="shared" si="5"/>
        <v>800474.48</v>
      </c>
      <c r="L21" s="33">
        <f aca="true" t="shared" si="6" ref="L21:L28">SUM(B21:K21)</f>
        <v>7818556.789999999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192036.39</v>
      </c>
      <c r="C22" s="33">
        <f t="shared" si="7"/>
        <v>107598.29</v>
      </c>
      <c r="D22" s="33">
        <f t="shared" si="7"/>
        <v>170555.96</v>
      </c>
      <c r="E22" s="33">
        <f t="shared" si="7"/>
        <v>175439.81</v>
      </c>
      <c r="F22" s="33">
        <f t="shared" si="7"/>
        <v>300950.04</v>
      </c>
      <c r="G22" s="33">
        <f t="shared" si="7"/>
        <v>166064.66</v>
      </c>
      <c r="H22" s="33">
        <f t="shared" si="7"/>
        <v>58394.77</v>
      </c>
      <c r="I22" s="33">
        <f t="shared" si="7"/>
        <v>113615.67</v>
      </c>
      <c r="J22" s="33">
        <f t="shared" si="7"/>
        <v>182273.27</v>
      </c>
      <c r="K22" s="33">
        <f t="shared" si="7"/>
        <v>136765.51</v>
      </c>
      <c r="L22" s="33">
        <f t="shared" si="6"/>
        <v>1603694.3699999999</v>
      </c>
      <c r="M22"/>
    </row>
    <row r="23" spans="1:13" ht="17.25" customHeight="1">
      <c r="A23" s="27" t="s">
        <v>24</v>
      </c>
      <c r="B23" s="33">
        <v>3107.98</v>
      </c>
      <c r="C23" s="33">
        <v>15568.42</v>
      </c>
      <c r="D23" s="33">
        <v>63381</v>
      </c>
      <c r="E23" s="33">
        <v>38393.84</v>
      </c>
      <c r="F23" s="33">
        <v>61097.52</v>
      </c>
      <c r="G23" s="33">
        <v>35516.6</v>
      </c>
      <c r="H23" s="33">
        <v>20976.97</v>
      </c>
      <c r="I23" s="33">
        <v>16072.57</v>
      </c>
      <c r="J23" s="33">
        <v>23841.87</v>
      </c>
      <c r="K23" s="33">
        <v>30039.18</v>
      </c>
      <c r="L23" s="33">
        <f t="shared" si="6"/>
        <v>307995.95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638.02</v>
      </c>
      <c r="C26" s="33">
        <v>428.04</v>
      </c>
      <c r="D26" s="33">
        <v>1359.49</v>
      </c>
      <c r="E26" s="33">
        <v>1114.51</v>
      </c>
      <c r="F26" s="33">
        <v>1154.89</v>
      </c>
      <c r="G26" s="33">
        <v>697.24</v>
      </c>
      <c r="H26" s="33">
        <v>401.12</v>
      </c>
      <c r="I26" s="33">
        <v>487.26</v>
      </c>
      <c r="J26" s="33">
        <v>600.33</v>
      </c>
      <c r="K26" s="33">
        <v>761.85</v>
      </c>
      <c r="L26" s="33">
        <f t="shared" si="6"/>
        <v>7642.750000000001</v>
      </c>
      <c r="M26" s="60"/>
    </row>
    <row r="27" spans="1:13" ht="17.25" customHeight="1">
      <c r="A27" s="27" t="s">
        <v>75</v>
      </c>
      <c r="B27" s="33">
        <v>324.62</v>
      </c>
      <c r="C27" s="33">
        <v>245.23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455.52</v>
      </c>
      <c r="L27" s="33">
        <f t="shared" si="6"/>
        <v>4306.469999999999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-124663.98999999999</v>
      </c>
      <c r="C31" s="33">
        <f t="shared" si="8"/>
        <v>-22985.6</v>
      </c>
      <c r="D31" s="33">
        <f t="shared" si="8"/>
        <v>-72666</v>
      </c>
      <c r="E31" s="33">
        <f t="shared" si="8"/>
        <v>-54239.010000000104</v>
      </c>
      <c r="F31" s="33">
        <f t="shared" si="8"/>
        <v>-46653.2</v>
      </c>
      <c r="G31" s="33">
        <f t="shared" si="8"/>
        <v>-35411.2</v>
      </c>
      <c r="H31" s="33">
        <f t="shared" si="8"/>
        <v>-24439.12</v>
      </c>
      <c r="I31" s="33">
        <f t="shared" si="8"/>
        <v>-26436.94</v>
      </c>
      <c r="J31" s="33">
        <f t="shared" si="8"/>
        <v>-26118.4</v>
      </c>
      <c r="K31" s="33">
        <f t="shared" si="8"/>
        <v>-44743.6</v>
      </c>
      <c r="L31" s="33">
        <f aca="true" t="shared" si="9" ref="L31:L38">SUM(B31:K31)</f>
        <v>-478357.0600000001</v>
      </c>
      <c r="M31"/>
    </row>
    <row r="32" spans="1:13" ht="18.75" customHeight="1">
      <c r="A32" s="27" t="s">
        <v>28</v>
      </c>
      <c r="B32" s="33">
        <f>B33+B34+B35+B36</f>
        <v>-21608.4</v>
      </c>
      <c r="C32" s="33">
        <f aca="true" t="shared" si="10" ref="C32:K32">C33+C34+C35+C36</f>
        <v>-22985.6</v>
      </c>
      <c r="D32" s="33">
        <f t="shared" si="10"/>
        <v>-72666</v>
      </c>
      <c r="E32" s="33">
        <f t="shared" si="10"/>
        <v>-48536.4</v>
      </c>
      <c r="F32" s="33">
        <f t="shared" si="10"/>
        <v>-46653.2</v>
      </c>
      <c r="G32" s="33">
        <f t="shared" si="10"/>
        <v>-35411.2</v>
      </c>
      <c r="H32" s="33">
        <f t="shared" si="10"/>
        <v>-17916.8</v>
      </c>
      <c r="I32" s="33">
        <f t="shared" si="10"/>
        <v>-26436.94</v>
      </c>
      <c r="J32" s="33">
        <f t="shared" si="10"/>
        <v>-26118.4</v>
      </c>
      <c r="K32" s="33">
        <f t="shared" si="10"/>
        <v>-44743.6</v>
      </c>
      <c r="L32" s="33">
        <f t="shared" si="9"/>
        <v>-363076.54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-21608.4</v>
      </c>
      <c r="C33" s="33">
        <f t="shared" si="11"/>
        <v>-22985.6</v>
      </c>
      <c r="D33" s="33">
        <f t="shared" si="11"/>
        <v>-72666</v>
      </c>
      <c r="E33" s="33">
        <f t="shared" si="11"/>
        <v>-48536.4</v>
      </c>
      <c r="F33" s="33">
        <f t="shared" si="11"/>
        <v>-46653.2</v>
      </c>
      <c r="G33" s="33">
        <f t="shared" si="11"/>
        <v>-35411.2</v>
      </c>
      <c r="H33" s="33">
        <f t="shared" si="11"/>
        <v>-17916.8</v>
      </c>
      <c r="I33" s="33">
        <f t="shared" si="11"/>
        <v>-18827.6</v>
      </c>
      <c r="J33" s="33">
        <f t="shared" si="11"/>
        <v>-26118.4</v>
      </c>
      <c r="K33" s="33">
        <f t="shared" si="11"/>
        <v>-44743.6</v>
      </c>
      <c r="L33" s="33">
        <f t="shared" si="9"/>
        <v>-355467.19999999995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-7609.34</v>
      </c>
      <c r="J36" s="17">
        <v>0</v>
      </c>
      <c r="K36" s="17">
        <v>0</v>
      </c>
      <c r="L36" s="33">
        <f t="shared" si="9"/>
        <v>-7609.34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692079.94</v>
      </c>
      <c r="C55" s="41">
        <f t="shared" si="16"/>
        <v>525503.76</v>
      </c>
      <c r="D55" s="41">
        <f t="shared" si="16"/>
        <v>1664186.5799999998</v>
      </c>
      <c r="E55" s="41">
        <f t="shared" si="16"/>
        <v>1369416.65</v>
      </c>
      <c r="F55" s="41">
        <f t="shared" si="16"/>
        <v>1428168.17</v>
      </c>
      <c r="G55" s="41">
        <f t="shared" si="16"/>
        <v>855691.44</v>
      </c>
      <c r="H55" s="41">
        <f t="shared" si="16"/>
        <v>486329.83</v>
      </c>
      <c r="I55" s="41">
        <f t="shared" si="16"/>
        <v>597765.64</v>
      </c>
      <c r="J55" s="41">
        <f t="shared" si="16"/>
        <v>742368.6399999999</v>
      </c>
      <c r="K55" s="41">
        <f t="shared" si="16"/>
        <v>927537.05</v>
      </c>
      <c r="L55" s="42">
        <f t="shared" si="14"/>
        <v>9289047.7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692079.93</v>
      </c>
      <c r="C61" s="41">
        <f aca="true" t="shared" si="18" ref="C61:J61">SUM(C62:C73)</f>
        <v>525503.75</v>
      </c>
      <c r="D61" s="41">
        <f t="shared" si="18"/>
        <v>1664186.5945295147</v>
      </c>
      <c r="E61" s="41">
        <f t="shared" si="18"/>
        <v>1369416.6430597776</v>
      </c>
      <c r="F61" s="41">
        <f t="shared" si="18"/>
        <v>1428168.1825662248</v>
      </c>
      <c r="G61" s="41">
        <f t="shared" si="18"/>
        <v>855691.4334611208</v>
      </c>
      <c r="H61" s="41">
        <f t="shared" si="18"/>
        <v>486329.8348435296</v>
      </c>
      <c r="I61" s="41">
        <f>SUM(I62:I78)</f>
        <v>597765.6257474481</v>
      </c>
      <c r="J61" s="41">
        <f t="shared" si="18"/>
        <v>742368.6624688879</v>
      </c>
      <c r="K61" s="41">
        <f>SUM(K62:K75)</f>
        <v>927537.05</v>
      </c>
      <c r="L61" s="46">
        <f>SUM(B61:K61)</f>
        <v>9289047.706676504</v>
      </c>
      <c r="M61" s="40"/>
    </row>
    <row r="62" spans="1:13" ht="18.75" customHeight="1">
      <c r="A62" s="47" t="s">
        <v>46</v>
      </c>
      <c r="B62" s="48">
        <v>692079.93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692079.93</v>
      </c>
      <c r="M62"/>
    </row>
    <row r="63" spans="1:13" ht="18.75" customHeight="1">
      <c r="A63" s="47" t="s">
        <v>55</v>
      </c>
      <c r="B63" s="17">
        <v>0</v>
      </c>
      <c r="C63" s="48">
        <v>459868.33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459868.33</v>
      </c>
      <c r="M63"/>
    </row>
    <row r="64" spans="1:13" ht="18.75" customHeight="1">
      <c r="A64" s="47" t="s">
        <v>56</v>
      </c>
      <c r="B64" s="17">
        <v>0</v>
      </c>
      <c r="C64" s="48">
        <v>65635.42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65635.42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1664186.5945295147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1664186.5945295147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1369416.6430597776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1369416.6430597776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1428168.1825662248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1428168.1825662248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855691.4334611208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855691.4334611208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486329.8348435296</v>
      </c>
      <c r="I69" s="17">
        <v>0</v>
      </c>
      <c r="J69" s="17">
        <v>0</v>
      </c>
      <c r="K69" s="17">
        <v>0</v>
      </c>
      <c r="L69" s="46">
        <f t="shared" si="19"/>
        <v>486329.8348435296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597765.6257474481</v>
      </c>
      <c r="J70" s="17">
        <v>0</v>
      </c>
      <c r="K70" s="17">
        <v>0</v>
      </c>
      <c r="L70" s="46">
        <f t="shared" si="19"/>
        <v>597765.6257474481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742368.6624688879</v>
      </c>
      <c r="K71" s="17">
        <v>0</v>
      </c>
      <c r="L71" s="46">
        <f t="shared" si="19"/>
        <v>742368.6624688879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543907.73</v>
      </c>
      <c r="L72" s="46">
        <f t="shared" si="19"/>
        <v>543907.73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383629.32</v>
      </c>
      <c r="L73" s="46">
        <f t="shared" si="19"/>
        <v>383629.32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2023-06-23T17:28:44Z</dcterms:modified>
  <cp:category/>
  <cp:version/>
  <cp:contentType/>
  <cp:contentStatus/>
</cp:coreProperties>
</file>