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<sst xmlns="http://schemas.openxmlformats.org/spreadsheetml/2006/main" count="86" uniqueCount="85">
  <si>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</si>
  <si>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</si>
  <si>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</si>
  <si>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</si>
  <si>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</si>
  <si>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</si>
  <si>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</si>
  <si>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</si>
  <si>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</si>
  <si>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</si>
  <si>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</si>
  <si>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</si>
  <si>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</si>
  <si>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</si>
  <si>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</si>
  <si>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</si>
  <si>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</si>
  <si>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</si>
  <si>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</si>
  <si>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</si>
  <si>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</si>
  <si>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</si>
  <si>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</si>
  <si>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</si>
  <si>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</si>
  <si>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</si>
  <si>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</si>
  <si>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</si>
  <si>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</si>
  <si>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</si>
  <si>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</si>
  <si>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</si>
  <si>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</si>
  <si>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</si>
  <si>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</si>
  <si>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</si>
  <si>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</si>
  <si>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</si>
  <si>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</si>
  <si>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</si>
  <si>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</si>
  <si>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</si>
  <si>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</si>
  <si>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</si>
  <si>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</si>
  <si>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</si>
  <si>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</si>
  <si>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</si>
  <si>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</si>
  <si>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</si>
  <si>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</si>
  <si>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</si>
  <si>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</si>
  <si>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</si>
  <si>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</si>
  <si>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</si>
  <si>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</si>
  <si>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</si>
  <si>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</si>
  <si>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</si>
  <si>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</si>
  <si>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</si>
  <si>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</si>
  <si>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</si>
  <si>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</si>
  <si>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</si>
  <si>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</si>
  <si>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</si>
  <si>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</si>
  <si>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</si>
  <si>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</si>
  <si>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</si>
  <si>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</si>
  <si>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</si>
  <si>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</si>
  <si>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</si>
  <si>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</si>
  <si>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</si>
  <si>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</si>
  <si>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</si>
  <si>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</si>
  <si>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</si>
  <si>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</si>
  <si>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</si>
  <si>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18/06/23 - VENCIMENTO 23/06/23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</si>
</sst>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20141</v>
      </c>
      <c r="C7" s="10">
        <f aca="true" t="shared" si="0" ref="C7:K7">C8+C11</f>
        <v>28165</v>
      </c>
      <c r="D7" s="10">
        <f t="shared" si="0"/>
        <v>91530</v>
      </c>
      <c r="E7" s="10">
        <f t="shared" si="0"/>
        <v>75274</v>
      </c>
      <c r="F7" s="10">
        <f t="shared" si="0"/>
        <v>87443</v>
      </c>
      <c r="G7" s="10">
        <f t="shared" si="0"/>
        <v>35253</v>
      </c>
      <c r="H7" s="10">
        <f t="shared" si="0"/>
        <v>22412</v>
      </c>
      <c r="I7" s="10">
        <f t="shared" si="0"/>
        <v>36866</v>
      </c>
      <c r="J7" s="10">
        <f t="shared" si="0"/>
        <v>23310</v>
      </c>
      <c r="K7" s="10">
        <f t="shared" si="0"/>
        <v>67428</v>
      </c>
      <c r="L7" s="10">
        <f aca="true" t="shared" si="1" ref="L7:L13">SUM(B7:K7)</f>
        <v>487822</v>
      </c>
      <c r="M7" s="11"/>
    </row>
    <row r="8" spans="1:13" ht="17.25" customHeight="1">
      <c r="A8" s="12" t="s">
        <v>82</v>
      </c>
      <c r="B8" s="13">
        <f>B9+B10</f>
        <v>1704</v>
      </c>
      <c r="C8" s="13">
        <f aca="true" t="shared" si="2" ref="C8:K8">C9+C10</f>
        <v>1780</v>
      </c>
      <c r="D8" s="13">
        <f t="shared" si="2"/>
        <v>6920</v>
      </c>
      <c r="E8" s="13">
        <f t="shared" si="2"/>
        <v>5035</v>
      </c>
      <c r="F8" s="13">
        <f t="shared" si="2"/>
        <v>5284</v>
      </c>
      <c r="G8" s="13">
        <f t="shared" si="2"/>
        <v>2650</v>
      </c>
      <c r="H8" s="13">
        <f t="shared" si="2"/>
        <v>1426</v>
      </c>
      <c r="I8" s="13">
        <f t="shared" si="2"/>
        <v>1914</v>
      </c>
      <c r="J8" s="13">
        <f t="shared" si="2"/>
        <v>1488</v>
      </c>
      <c r="K8" s="13">
        <f t="shared" si="2"/>
        <v>3798</v>
      </c>
      <c r="L8" s="13">
        <f t="shared" si="1"/>
        <v>31999</v>
      </c>
      <c r="M8"/>
    </row>
    <row r="9" spans="1:13" ht="17.25" customHeight="1">
      <c r="A9" s="14" t="s">
        <v>18</v>
      </c>
      <c r="B9" s="15">
        <v>1704</v>
      </c>
      <c r="C9" s="15">
        <v>1780</v>
      </c>
      <c r="D9" s="15">
        <v>6920</v>
      </c>
      <c r="E9" s="15">
        <v>5035</v>
      </c>
      <c r="F9" s="15">
        <v>5284</v>
      </c>
      <c r="G9" s="15">
        <v>2650</v>
      </c>
      <c r="H9" s="15">
        <v>1403</v>
      </c>
      <c r="I9" s="15">
        <v>1914</v>
      </c>
      <c r="J9" s="15">
        <v>1488</v>
      </c>
      <c r="K9" s="15">
        <v>3798</v>
      </c>
      <c r="L9" s="13">
        <f t="shared" si="1"/>
        <v>31976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23</v>
      </c>
      <c r="I10" s="15">
        <v>0</v>
      </c>
      <c r="J10" s="15">
        <v>0</v>
      </c>
      <c r="K10" s="15">
        <v>0</v>
      </c>
      <c r="L10" s="13">
        <f t="shared" si="1"/>
        <v>23</v>
      </c>
      <c r="M10"/>
    </row>
    <row r="11" spans="1:13" ht="17.25" customHeight="1">
      <c r="A11" s="12" t="s">
        <v>71</v>
      </c>
      <c r="B11" s="15">
        <v>18437</v>
      </c>
      <c r="C11" s="15">
        <v>26385</v>
      </c>
      <c r="D11" s="15">
        <v>84610</v>
      </c>
      <c r="E11" s="15">
        <v>70239</v>
      </c>
      <c r="F11" s="15">
        <v>82159</v>
      </c>
      <c r="G11" s="15">
        <v>32603</v>
      </c>
      <c r="H11" s="15">
        <v>20986</v>
      </c>
      <c r="I11" s="15">
        <v>34952</v>
      </c>
      <c r="J11" s="15">
        <v>21822</v>
      </c>
      <c r="K11" s="15">
        <v>63630</v>
      </c>
      <c r="L11" s="13">
        <f t="shared" si="1"/>
        <v>455823</v>
      </c>
      <c r="M11" s="60"/>
    </row>
    <row r="12" spans="1:13" ht="17.25" customHeight="1">
      <c r="A12" s="14" t="s">
        <v>83</v>
      </c>
      <c r="B12" s="15">
        <v>2672</v>
      </c>
      <c r="C12" s="15">
        <v>2375</v>
      </c>
      <c r="D12" s="15">
        <v>8268</v>
      </c>
      <c r="E12" s="15">
        <v>8403</v>
      </c>
      <c r="F12" s="15">
        <v>8284</v>
      </c>
      <c r="G12" s="15">
        <v>3607</v>
      </c>
      <c r="H12" s="15">
        <v>2451</v>
      </c>
      <c r="I12" s="15">
        <v>2121</v>
      </c>
      <c r="J12" s="15">
        <v>1670</v>
      </c>
      <c r="K12" s="15">
        <v>4400</v>
      </c>
      <c r="L12" s="13">
        <f t="shared" si="1"/>
        <v>44251</v>
      </c>
      <c r="M12" s="60"/>
    </row>
    <row r="13" spans="1:13" ht="17.25" customHeight="1">
      <c r="A13" s="14" t="s">
        <v>72</v>
      </c>
      <c r="B13" s="15">
        <f>+B11-B12</f>
        <v>15765</v>
      </c>
      <c r="C13" s="15">
        <f aca="true" t="shared" si="3" ref="C13:K13">+C11-C12</f>
        <v>24010</v>
      </c>
      <c r="D13" s="15">
        <f t="shared" si="3"/>
        <v>76342</v>
      </c>
      <c r="E13" s="15">
        <f t="shared" si="3"/>
        <v>61836</v>
      </c>
      <c r="F13" s="15">
        <f t="shared" si="3"/>
        <v>73875</v>
      </c>
      <c r="G13" s="15">
        <f t="shared" si="3"/>
        <v>28996</v>
      </c>
      <c r="H13" s="15">
        <f t="shared" si="3"/>
        <v>18535</v>
      </c>
      <c r="I13" s="15">
        <f t="shared" si="3"/>
        <v>32831</v>
      </c>
      <c r="J13" s="15">
        <f t="shared" si="3"/>
        <v>20152</v>
      </c>
      <c r="K13" s="15">
        <f t="shared" si="3"/>
        <v>59230</v>
      </c>
      <c r="L13" s="13">
        <f t="shared" si="1"/>
        <v>411572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1.383646970554197</v>
      </c>
      <c r="C18" s="22">
        <v>1.228559349493485</v>
      </c>
      <c r="D18" s="22">
        <v>1.113855209646526</v>
      </c>
      <c r="E18" s="22">
        <v>1.159850055736301</v>
      </c>
      <c r="F18" s="22">
        <v>1.326565784008659</v>
      </c>
      <c r="G18" s="22">
        <v>1.164139470361179</v>
      </c>
      <c r="H18" s="22">
        <v>1.142040034578574</v>
      </c>
      <c r="I18" s="22">
        <v>1.165572971708559</v>
      </c>
      <c r="J18" s="22">
        <v>1.348395518089873</v>
      </c>
      <c r="K18" s="22">
        <v>1.154508122375244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204029.26</v>
      </c>
      <c r="C20" s="25">
        <f aca="true" t="shared" si="4" ref="C20:K20">SUM(C21:C28)</f>
        <v>150900.61000000002</v>
      </c>
      <c r="D20" s="25">
        <f t="shared" si="4"/>
        <v>528222.9500000001</v>
      </c>
      <c r="E20" s="25">
        <f t="shared" si="4"/>
        <v>457003.12000000005</v>
      </c>
      <c r="F20" s="25">
        <f t="shared" si="4"/>
        <v>531566.12</v>
      </c>
      <c r="G20" s="25">
        <f t="shared" si="4"/>
        <v>211901.09000000003</v>
      </c>
      <c r="H20" s="25">
        <f t="shared" si="4"/>
        <v>144988.35</v>
      </c>
      <c r="I20" s="25">
        <f t="shared" si="4"/>
        <v>195354.26</v>
      </c>
      <c r="J20" s="25">
        <f t="shared" si="4"/>
        <v>159973.14</v>
      </c>
      <c r="K20" s="25">
        <f t="shared" si="4"/>
        <v>318593</v>
      </c>
      <c r="L20" s="25">
        <f>SUM(B20:K20)</f>
        <v>2902531.9</v>
      </c>
      <c r="M20"/>
    </row>
    <row r="21" spans="1:13" ht="17.25" customHeight="1">
      <c r="A21" s="26" t="s">
        <v>22</v>
      </c>
      <c r="B21" s="56">
        <f>ROUND((B15+B16)*B7,2)</f>
        <v>144719.13</v>
      </c>
      <c r="C21" s="56">
        <f aca="true" t="shared" si="5" ref="C21:K21">ROUND((C15+C16)*C7,2)</f>
        <v>114028.82</v>
      </c>
      <c r="D21" s="56">
        <f t="shared" si="5"/>
        <v>441037.31</v>
      </c>
      <c r="E21" s="56">
        <f t="shared" si="5"/>
        <v>367404.87</v>
      </c>
      <c r="F21" s="56">
        <f t="shared" si="5"/>
        <v>377106.68</v>
      </c>
      <c r="G21" s="56">
        <f t="shared" si="5"/>
        <v>167169.73</v>
      </c>
      <c r="H21" s="56">
        <f t="shared" si="5"/>
        <v>117066.84</v>
      </c>
      <c r="I21" s="56">
        <f t="shared" si="5"/>
        <v>159655.59</v>
      </c>
      <c r="J21" s="56">
        <f t="shared" si="5"/>
        <v>108720.17</v>
      </c>
      <c r="K21" s="56">
        <f t="shared" si="5"/>
        <v>256813.02</v>
      </c>
      <c r="L21" s="33">
        <f aca="true" t="shared" si="6" ref="L21:L28">SUM(B21:K21)</f>
        <v>2253722.1599999997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55521.06</v>
      </c>
      <c r="C22" s="33">
        <f t="shared" si="7"/>
        <v>26062.35</v>
      </c>
      <c r="D22" s="33">
        <f t="shared" si="7"/>
        <v>50214.4</v>
      </c>
      <c r="E22" s="33">
        <f t="shared" si="7"/>
        <v>58729.69</v>
      </c>
      <c r="F22" s="33">
        <f t="shared" si="7"/>
        <v>123150.14</v>
      </c>
      <c r="G22" s="33">
        <f t="shared" si="7"/>
        <v>27439.15</v>
      </c>
      <c r="H22" s="33">
        <f t="shared" si="7"/>
        <v>16628.18</v>
      </c>
      <c r="I22" s="33">
        <f t="shared" si="7"/>
        <v>26434.65</v>
      </c>
      <c r="J22" s="33">
        <f t="shared" si="7"/>
        <v>37877.62</v>
      </c>
      <c r="K22" s="33">
        <f t="shared" si="7"/>
        <v>39679.7</v>
      </c>
      <c r="L22" s="33">
        <f t="shared" si="6"/>
        <v>461736.94000000006</v>
      </c>
      <c r="M22"/>
    </row>
    <row r="23" spans="1:13" ht="17.25" customHeight="1">
      <c r="A23" s="27" t="s">
        <v>24</v>
      </c>
      <c r="B23" s="33">
        <v>1028.75</v>
      </c>
      <c r="C23" s="33">
        <v>8298.59</v>
      </c>
      <c r="D23" s="33">
        <v>30928.87</v>
      </c>
      <c r="E23" s="33">
        <v>25275.83</v>
      </c>
      <c r="F23" s="33">
        <v>27242.06</v>
      </c>
      <c r="G23" s="33">
        <v>16237.63</v>
      </c>
      <c r="H23" s="33">
        <v>8822.13</v>
      </c>
      <c r="I23" s="33">
        <v>6584</v>
      </c>
      <c r="J23" s="33">
        <v>8915.83</v>
      </c>
      <c r="K23" s="33">
        <v>17077.26</v>
      </c>
      <c r="L23" s="33">
        <f t="shared" si="6"/>
        <v>150410.95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503.41</v>
      </c>
      <c r="C26" s="33">
        <v>371.5</v>
      </c>
      <c r="D26" s="33">
        <v>1300.26</v>
      </c>
      <c r="E26" s="33">
        <v>1125.28</v>
      </c>
      <c r="F26" s="33">
        <v>1308.34</v>
      </c>
      <c r="G26" s="33">
        <v>522.26</v>
      </c>
      <c r="H26" s="33">
        <v>358.04</v>
      </c>
      <c r="I26" s="33">
        <v>481.88</v>
      </c>
      <c r="J26" s="33">
        <v>393.04</v>
      </c>
      <c r="K26" s="33">
        <v>783.39</v>
      </c>
      <c r="L26" s="33">
        <f t="shared" si="6"/>
        <v>7147.400000000001</v>
      </c>
      <c r="M26" s="60"/>
    </row>
    <row r="27" spans="1:13" ht="17.25" customHeight="1">
      <c r="A27" s="27" t="s">
        <v>75</v>
      </c>
      <c r="B27" s="33">
        <v>324.62</v>
      </c>
      <c r="C27" s="33">
        <v>244.78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455.52</v>
      </c>
      <c r="L27" s="33">
        <f t="shared" si="6"/>
        <v>4306.02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-110553.19</v>
      </c>
      <c r="C31" s="33">
        <f t="shared" si="8"/>
        <v>-7832</v>
      </c>
      <c r="D31" s="33">
        <f t="shared" si="8"/>
        <v>-30448</v>
      </c>
      <c r="E31" s="33">
        <f t="shared" si="8"/>
        <v>-409456.61</v>
      </c>
      <c r="F31" s="33">
        <f t="shared" si="8"/>
        <v>-23249.6</v>
      </c>
      <c r="G31" s="33">
        <f t="shared" si="8"/>
        <v>-11660</v>
      </c>
      <c r="H31" s="33">
        <f t="shared" si="8"/>
        <v>-12695.52</v>
      </c>
      <c r="I31" s="33">
        <f t="shared" si="8"/>
        <v>-179421.6</v>
      </c>
      <c r="J31" s="33">
        <f t="shared" si="8"/>
        <v>-6547.2</v>
      </c>
      <c r="K31" s="33">
        <f t="shared" si="8"/>
        <v>-16711.2</v>
      </c>
      <c r="L31" s="33">
        <f aca="true" t="shared" si="9" ref="L31:L38">SUM(B31:K31)</f>
        <v>-808574.9199999999</v>
      </c>
      <c r="M31"/>
    </row>
    <row r="32" spans="1:13" ht="18.75" customHeight="1">
      <c r="A32" s="27" t="s">
        <v>28</v>
      </c>
      <c r="B32" s="33">
        <f>B33+B34+B35+B36</f>
        <v>-7497.6</v>
      </c>
      <c r="C32" s="33">
        <f aca="true" t="shared" si="10" ref="C32:K32">C33+C34+C35+C36</f>
        <v>-7832</v>
      </c>
      <c r="D32" s="33">
        <f t="shared" si="10"/>
        <v>-30448</v>
      </c>
      <c r="E32" s="33">
        <f t="shared" si="10"/>
        <v>-22154</v>
      </c>
      <c r="F32" s="33">
        <f t="shared" si="10"/>
        <v>-23249.6</v>
      </c>
      <c r="G32" s="33">
        <f t="shared" si="10"/>
        <v>-11660</v>
      </c>
      <c r="H32" s="33">
        <f t="shared" si="10"/>
        <v>-6173.2</v>
      </c>
      <c r="I32" s="33">
        <f t="shared" si="10"/>
        <v>-8421.6</v>
      </c>
      <c r="J32" s="33">
        <f t="shared" si="10"/>
        <v>-6547.2</v>
      </c>
      <c r="K32" s="33">
        <f t="shared" si="10"/>
        <v>-16711.2</v>
      </c>
      <c r="L32" s="33">
        <f t="shared" si="9"/>
        <v>-140694.40000000002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-7497.6</v>
      </c>
      <c r="C33" s="33">
        <f t="shared" si="11"/>
        <v>-7832</v>
      </c>
      <c r="D33" s="33">
        <f t="shared" si="11"/>
        <v>-30448</v>
      </c>
      <c r="E33" s="33">
        <f t="shared" si="11"/>
        <v>-22154</v>
      </c>
      <c r="F33" s="33">
        <f t="shared" si="11"/>
        <v>-23249.6</v>
      </c>
      <c r="G33" s="33">
        <f t="shared" si="11"/>
        <v>-11660</v>
      </c>
      <c r="H33" s="33">
        <f t="shared" si="11"/>
        <v>-6173.2</v>
      </c>
      <c r="I33" s="33">
        <f t="shared" si="11"/>
        <v>-8421.6</v>
      </c>
      <c r="J33" s="33">
        <f t="shared" si="11"/>
        <v>-6547.2</v>
      </c>
      <c r="K33" s="33">
        <f t="shared" si="11"/>
        <v>-16711.2</v>
      </c>
      <c r="L33" s="33">
        <f t="shared" si="9"/>
        <v>-140694.40000000002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-387302.61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-667880.52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93476.07</v>
      </c>
      <c r="C55" s="41">
        <f t="shared" si="16"/>
        <v>143068.61000000002</v>
      </c>
      <c r="D55" s="41">
        <f t="shared" si="16"/>
        <v>497774.95000000007</v>
      </c>
      <c r="E55" s="41">
        <f t="shared" si="16"/>
        <v>47546.51000000007</v>
      </c>
      <c r="F55" s="41">
        <f t="shared" si="16"/>
        <v>508316.52</v>
      </c>
      <c r="G55" s="41">
        <f t="shared" si="16"/>
        <v>200241.09000000003</v>
      </c>
      <c r="H55" s="41">
        <f t="shared" si="16"/>
        <v>132292.83000000002</v>
      </c>
      <c r="I55" s="41">
        <f t="shared" si="16"/>
        <v>15932.660000000003</v>
      </c>
      <c r="J55" s="41">
        <f t="shared" si="16"/>
        <v>153425.94</v>
      </c>
      <c r="K55" s="41">
        <f t="shared" si="16"/>
        <v>301881.8</v>
      </c>
      <c r="L55" s="42">
        <f t="shared" si="14"/>
        <v>2093956.9800000002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93476.05</v>
      </c>
      <c r="C61" s="41">
        <f aca="true" t="shared" si="18" ref="C61:J61">SUM(C62:C73)</f>
        <v>143068.59</v>
      </c>
      <c r="D61" s="41">
        <f t="shared" si="18"/>
        <v>497774.9312626164</v>
      </c>
      <c r="E61" s="41">
        <f t="shared" si="18"/>
        <v>47546.49621293112</v>
      </c>
      <c r="F61" s="41">
        <f t="shared" si="18"/>
        <v>508316.5139335792</v>
      </c>
      <c r="G61" s="41">
        <f t="shared" si="18"/>
        <v>200241.0951304214</v>
      </c>
      <c r="H61" s="41">
        <f t="shared" si="18"/>
        <v>132292.82919730412</v>
      </c>
      <c r="I61" s="41">
        <f>SUM(I62:I78)</f>
        <v>15932.645635566209</v>
      </c>
      <c r="J61" s="41">
        <f t="shared" si="18"/>
        <v>153425.9497444295</v>
      </c>
      <c r="K61" s="41">
        <f>SUM(K62:K75)</f>
        <v>301881.80000000005</v>
      </c>
      <c r="L61" s="46">
        <f>SUM(B61:K61)</f>
        <v>2093956.901116848</v>
      </c>
      <c r="M61" s="40"/>
    </row>
    <row r="62" spans="1:13" ht="18.75" customHeight="1">
      <c r="A62" s="47" t="s">
        <v>46</v>
      </c>
      <c r="B62" s="48">
        <v>93476.05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93476.05</v>
      </c>
      <c r="M62"/>
    </row>
    <row r="63" spans="1:13" ht="18.75" customHeight="1">
      <c r="A63" s="47" t="s">
        <v>55</v>
      </c>
      <c r="B63" s="17">
        <v>0</v>
      </c>
      <c r="C63" s="48">
        <v>124999.03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124999.03</v>
      </c>
      <c r="M63"/>
    </row>
    <row r="64" spans="1:13" ht="18.75" customHeight="1">
      <c r="A64" s="47" t="s">
        <v>56</v>
      </c>
      <c r="B64" s="17">
        <v>0</v>
      </c>
      <c r="C64" s="48">
        <v>18069.56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18069.56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497774.9312626164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497774.9312626164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47546.49621293112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47546.49621293112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508316.5139335792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508316.5139335792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200241.0951304214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200241.0951304214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132292.82919730412</v>
      </c>
      <c r="I69" s="17">
        <v>0</v>
      </c>
      <c r="J69" s="17">
        <v>0</v>
      </c>
      <c r="K69" s="17">
        <v>0</v>
      </c>
      <c r="L69" s="46">
        <f t="shared" si="19"/>
        <v>132292.82919730412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15932.645635566209</v>
      </c>
      <c r="J70" s="17">
        <v>0</v>
      </c>
      <c r="K70" s="17">
        <v>0</v>
      </c>
      <c r="L70" s="46">
        <f t="shared" si="19"/>
        <v>15932.645635566209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153425.9497444295</v>
      </c>
      <c r="K71" s="17">
        <v>0</v>
      </c>
      <c r="L71" s="46">
        <f t="shared" si="19"/>
        <v>153425.9497444295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145990.04</v>
      </c>
      <c r="L72" s="46">
        <f t="shared" si="19"/>
        <v>145990.04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155891.76</v>
      </c>
      <c r="L73" s="46">
        <f t="shared" si="19"/>
        <v>155891.76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2023-06-22T16:57:12Z</dcterms:modified>
  <cp:category/>
  <cp:version/>
  <cp:contentType/>
  <cp:contentStatus/>
</cp:coreProperties>
</file>