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<sst xmlns="http://schemas.openxmlformats.org/spreadsheetml/2006/main" count="86" uniqueCount="85">
  <si>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</si>
  <si>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</si>
  <si>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</si>
  <si>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</si>
  <si>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</si>
  <si>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</si>
  <si>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</si>
  <si>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</si>
  <si>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</si>
  <si>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</si>
  <si>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</si>
  <si>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</si>
  <si>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</si>
  <si>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</si>
  <si>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</si>
  <si>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</si>
  <si>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</si>
  <si>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</si>
  <si>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</si>
  <si>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</si>
  <si>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</si>
  <si>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</si>
  <si>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</si>
  <si>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</si>
  <si>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</si>
  <si>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</si>
  <si>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</si>
  <si>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</si>
  <si>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</si>
  <si>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</si>
  <si>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</si>
  <si>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</si>
  <si>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</si>
  <si>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</si>
  <si>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</si>
  <si>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</si>
  <si>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</si>
  <si>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</si>
  <si>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</si>
  <si>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</si>
  <si>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</si>
  <si>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</si>
  <si>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</si>
  <si>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</si>
  <si>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</si>
  <si>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</si>
  <si>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</si>
  <si>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</si>
  <si>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</si>
  <si>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</si>
  <si>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</si>
  <si>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</si>
  <si>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</si>
  <si>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</si>
  <si>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</si>
  <si>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</si>
  <si>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</si>
  <si>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</si>
  <si>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</si>
  <si>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</si>
  <si>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</si>
  <si>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</si>
  <si>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</si>
  <si>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</si>
  <si>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</si>
  <si>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</si>
  <si>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</si>
  <si>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</si>
  <si>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</si>
  <si>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</si>
  <si>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</si>
  <si>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</si>
  <si>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</si>
  <si>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</si>
  <si>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</si>
  <si>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</si>
  <si>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</si>
  <si>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</si>
  <si>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</si>
  <si>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</si>
  <si>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</si>
  <si>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</si>
  <si>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</si>
  <si>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</si>
  <si>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17/06/23 - VENCIMENTO 23/06/23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</si>
</sst>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45680</v>
      </c>
      <c r="C7" s="10">
        <f aca="true" t="shared" si="0" ref="C7:K7">C8+C11</f>
        <v>58232</v>
      </c>
      <c r="D7" s="10">
        <f t="shared" si="0"/>
        <v>184943</v>
      </c>
      <c r="E7" s="10">
        <f t="shared" si="0"/>
        <v>150577</v>
      </c>
      <c r="F7" s="10">
        <f t="shared" si="0"/>
        <v>162348</v>
      </c>
      <c r="G7" s="10">
        <f t="shared" si="0"/>
        <v>75361</v>
      </c>
      <c r="H7" s="10">
        <f t="shared" si="0"/>
        <v>39407</v>
      </c>
      <c r="I7" s="10">
        <f t="shared" si="0"/>
        <v>70550</v>
      </c>
      <c r="J7" s="10">
        <f t="shared" si="0"/>
        <v>45555</v>
      </c>
      <c r="K7" s="10">
        <f t="shared" si="0"/>
        <v>126808</v>
      </c>
      <c r="L7" s="10">
        <f aca="true" t="shared" si="1" ref="L7:L13">SUM(B7:K7)</f>
        <v>959461</v>
      </c>
      <c r="M7" s="11"/>
    </row>
    <row r="8" spans="1:13" ht="17.25" customHeight="1">
      <c r="A8" s="12" t="s">
        <v>82</v>
      </c>
      <c r="B8" s="13">
        <f>B9+B10</f>
        <v>3410</v>
      </c>
      <c r="C8" s="13">
        <f aca="true" t="shared" si="2" ref="C8:K8">C9+C10</f>
        <v>3714</v>
      </c>
      <c r="D8" s="13">
        <f t="shared" si="2"/>
        <v>12633</v>
      </c>
      <c r="E8" s="13">
        <f t="shared" si="2"/>
        <v>9362</v>
      </c>
      <c r="F8" s="13">
        <f t="shared" si="2"/>
        <v>8812</v>
      </c>
      <c r="G8" s="13">
        <f t="shared" si="2"/>
        <v>5456</v>
      </c>
      <c r="H8" s="13">
        <f t="shared" si="2"/>
        <v>2561</v>
      </c>
      <c r="I8" s="13">
        <f t="shared" si="2"/>
        <v>3310</v>
      </c>
      <c r="J8" s="13">
        <f t="shared" si="2"/>
        <v>2761</v>
      </c>
      <c r="K8" s="13">
        <f t="shared" si="2"/>
        <v>7454</v>
      </c>
      <c r="L8" s="13">
        <f t="shared" si="1"/>
        <v>59473</v>
      </c>
      <c r="M8"/>
    </row>
    <row r="9" spans="1:13" ht="17.25" customHeight="1">
      <c r="A9" s="14" t="s">
        <v>18</v>
      </c>
      <c r="B9" s="15">
        <v>3406</v>
      </c>
      <c r="C9" s="15">
        <v>3714</v>
      </c>
      <c r="D9" s="15">
        <v>12633</v>
      </c>
      <c r="E9" s="15">
        <v>9362</v>
      </c>
      <c r="F9" s="15">
        <v>8812</v>
      </c>
      <c r="G9" s="15">
        <v>5456</v>
      </c>
      <c r="H9" s="15">
        <v>2532</v>
      </c>
      <c r="I9" s="15">
        <v>3310</v>
      </c>
      <c r="J9" s="15">
        <v>2761</v>
      </c>
      <c r="K9" s="15">
        <v>7454</v>
      </c>
      <c r="L9" s="13">
        <f t="shared" si="1"/>
        <v>59440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29</v>
      </c>
      <c r="I10" s="15">
        <v>0</v>
      </c>
      <c r="J10" s="15">
        <v>0</v>
      </c>
      <c r="K10" s="15">
        <v>0</v>
      </c>
      <c r="L10" s="13">
        <f t="shared" si="1"/>
        <v>33</v>
      </c>
      <c r="M10"/>
    </row>
    <row r="11" spans="1:13" ht="17.25" customHeight="1">
      <c r="A11" s="12" t="s">
        <v>71</v>
      </c>
      <c r="B11" s="15">
        <v>42270</v>
      </c>
      <c r="C11" s="15">
        <v>54518</v>
      </c>
      <c r="D11" s="15">
        <v>172310</v>
      </c>
      <c r="E11" s="15">
        <v>141215</v>
      </c>
      <c r="F11" s="15">
        <v>153536</v>
      </c>
      <c r="G11" s="15">
        <v>69905</v>
      </c>
      <c r="H11" s="15">
        <v>36846</v>
      </c>
      <c r="I11" s="15">
        <v>67240</v>
      </c>
      <c r="J11" s="15">
        <v>42794</v>
      </c>
      <c r="K11" s="15">
        <v>119354</v>
      </c>
      <c r="L11" s="13">
        <f t="shared" si="1"/>
        <v>899988</v>
      </c>
      <c r="M11" s="60"/>
    </row>
    <row r="12" spans="1:13" ht="17.25" customHeight="1">
      <c r="A12" s="14" t="s">
        <v>83</v>
      </c>
      <c r="B12" s="15">
        <v>5134</v>
      </c>
      <c r="C12" s="15">
        <v>4334</v>
      </c>
      <c r="D12" s="15">
        <v>14744</v>
      </c>
      <c r="E12" s="15">
        <v>14259</v>
      </c>
      <c r="F12" s="15">
        <v>13376</v>
      </c>
      <c r="G12" s="15">
        <v>6872</v>
      </c>
      <c r="H12" s="15">
        <v>3520</v>
      </c>
      <c r="I12" s="15">
        <v>3568</v>
      </c>
      <c r="J12" s="15">
        <v>3315</v>
      </c>
      <c r="K12" s="15">
        <v>7313</v>
      </c>
      <c r="L12" s="13">
        <f t="shared" si="1"/>
        <v>76435</v>
      </c>
      <c r="M12" s="60"/>
    </row>
    <row r="13" spans="1:13" ht="17.25" customHeight="1">
      <c r="A13" s="14" t="s">
        <v>72</v>
      </c>
      <c r="B13" s="15">
        <f>+B11-B12</f>
        <v>37136</v>
      </c>
      <c r="C13" s="15">
        <f aca="true" t="shared" si="3" ref="C13:K13">+C11-C12</f>
        <v>50184</v>
      </c>
      <c r="D13" s="15">
        <f t="shared" si="3"/>
        <v>157566</v>
      </c>
      <c r="E13" s="15">
        <f t="shared" si="3"/>
        <v>126956</v>
      </c>
      <c r="F13" s="15">
        <f t="shared" si="3"/>
        <v>140160</v>
      </c>
      <c r="G13" s="15">
        <f t="shared" si="3"/>
        <v>63033</v>
      </c>
      <c r="H13" s="15">
        <f t="shared" si="3"/>
        <v>33326</v>
      </c>
      <c r="I13" s="15">
        <f t="shared" si="3"/>
        <v>63672</v>
      </c>
      <c r="J13" s="15">
        <f t="shared" si="3"/>
        <v>39479</v>
      </c>
      <c r="K13" s="15">
        <f t="shared" si="3"/>
        <v>112041</v>
      </c>
      <c r="L13" s="13">
        <f t="shared" si="1"/>
        <v>823553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1.349713414068447</v>
      </c>
      <c r="C18" s="22">
        <v>1.244185947336934</v>
      </c>
      <c r="D18" s="22">
        <v>1.110657542818927</v>
      </c>
      <c r="E18" s="22">
        <v>1.154793356288848</v>
      </c>
      <c r="F18" s="22">
        <v>1.310892300560526</v>
      </c>
      <c r="G18" s="22">
        <v>1.209644573575217</v>
      </c>
      <c r="H18" s="22">
        <v>1.144511769268898</v>
      </c>
      <c r="I18" s="22">
        <v>1.19199536065426</v>
      </c>
      <c r="J18" s="22">
        <v>1.337986876247754</v>
      </c>
      <c r="K18" s="22">
        <v>1.151410991796171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447073.82999999996</v>
      </c>
      <c r="C20" s="25">
        <f aca="true" t="shared" si="4" ref="C20:K20">SUM(C21:C28)</f>
        <v>305389.67000000004</v>
      </c>
      <c r="D20" s="25">
        <f t="shared" si="4"/>
        <v>1039756.97</v>
      </c>
      <c r="E20" s="25">
        <f t="shared" si="4"/>
        <v>884943</v>
      </c>
      <c r="F20" s="25">
        <f t="shared" si="4"/>
        <v>960608.48</v>
      </c>
      <c r="G20" s="25">
        <f t="shared" si="4"/>
        <v>452977.94999999995</v>
      </c>
      <c r="H20" s="25">
        <f t="shared" si="4"/>
        <v>248736.16</v>
      </c>
      <c r="I20" s="25">
        <f t="shared" si="4"/>
        <v>377179.93000000005</v>
      </c>
      <c r="J20" s="25">
        <f t="shared" si="4"/>
        <v>300191.05000000005</v>
      </c>
      <c r="K20" s="25">
        <f t="shared" si="4"/>
        <v>582621.65</v>
      </c>
      <c r="L20" s="25">
        <f>SUM(B20:K20)</f>
        <v>5599478.6899999995</v>
      </c>
      <c r="M20"/>
    </row>
    <row r="21" spans="1:13" ht="17.25" customHeight="1">
      <c r="A21" s="26" t="s">
        <v>22</v>
      </c>
      <c r="B21" s="56">
        <f>ROUND((B15+B16)*B7,2)</f>
        <v>328224.5</v>
      </c>
      <c r="C21" s="56">
        <f aca="true" t="shared" si="5" ref="C21:K21">ROUND((C15+C16)*C7,2)</f>
        <v>235758.08</v>
      </c>
      <c r="D21" s="56">
        <f t="shared" si="5"/>
        <v>891147.85</v>
      </c>
      <c r="E21" s="56">
        <f t="shared" si="5"/>
        <v>734951.28</v>
      </c>
      <c r="F21" s="56">
        <f t="shared" si="5"/>
        <v>700141.98</v>
      </c>
      <c r="G21" s="56">
        <f t="shared" si="5"/>
        <v>357361.86</v>
      </c>
      <c r="H21" s="56">
        <f t="shared" si="5"/>
        <v>205838.52</v>
      </c>
      <c r="I21" s="56">
        <f t="shared" si="5"/>
        <v>305530.89</v>
      </c>
      <c r="J21" s="56">
        <f t="shared" si="5"/>
        <v>212473.08</v>
      </c>
      <c r="K21" s="56">
        <f t="shared" si="5"/>
        <v>482973.63</v>
      </c>
      <c r="L21" s="33">
        <f aca="true" t="shared" si="6" ref="L21:L28">SUM(B21:K21)</f>
        <v>4454401.67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114784.51</v>
      </c>
      <c r="C22" s="33">
        <f t="shared" si="7"/>
        <v>57568.81</v>
      </c>
      <c r="D22" s="33">
        <f t="shared" si="7"/>
        <v>98612.23</v>
      </c>
      <c r="E22" s="33">
        <f t="shared" si="7"/>
        <v>113765.58</v>
      </c>
      <c r="F22" s="33">
        <f t="shared" si="7"/>
        <v>217668.75</v>
      </c>
      <c r="G22" s="33">
        <f t="shared" si="7"/>
        <v>74918.97</v>
      </c>
      <c r="H22" s="33">
        <f t="shared" si="7"/>
        <v>29746.09</v>
      </c>
      <c r="I22" s="33">
        <f t="shared" si="7"/>
        <v>58660.51</v>
      </c>
      <c r="J22" s="33">
        <f t="shared" si="7"/>
        <v>71813.11</v>
      </c>
      <c r="K22" s="33">
        <f t="shared" si="7"/>
        <v>73127.52</v>
      </c>
      <c r="L22" s="33">
        <f t="shared" si="6"/>
        <v>910666.08</v>
      </c>
      <c r="M22"/>
    </row>
    <row r="23" spans="1:13" ht="17.25" customHeight="1">
      <c r="A23" s="27" t="s">
        <v>24</v>
      </c>
      <c r="B23" s="33">
        <v>1234.5</v>
      </c>
      <c r="C23" s="33">
        <v>9533.08</v>
      </c>
      <c r="D23" s="33">
        <v>43922.21</v>
      </c>
      <c r="E23" s="33">
        <v>30625.34</v>
      </c>
      <c r="F23" s="33">
        <v>38808.58</v>
      </c>
      <c r="G23" s="33">
        <v>19583.32</v>
      </c>
      <c r="H23" s="33">
        <v>10720.73</v>
      </c>
      <c r="I23" s="33">
        <v>10305.82</v>
      </c>
      <c r="J23" s="33">
        <v>11453.42</v>
      </c>
      <c r="K23" s="33">
        <v>21535.17</v>
      </c>
      <c r="L23" s="33">
        <f t="shared" si="6"/>
        <v>197722.17000000004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573.41</v>
      </c>
      <c r="C26" s="33">
        <v>390.35</v>
      </c>
      <c r="D26" s="33">
        <v>1332.57</v>
      </c>
      <c r="E26" s="33">
        <v>1133.35</v>
      </c>
      <c r="F26" s="33">
        <v>1230.27</v>
      </c>
      <c r="G26" s="33">
        <v>581.48</v>
      </c>
      <c r="H26" s="33">
        <v>317.66</v>
      </c>
      <c r="I26" s="33">
        <v>484.57</v>
      </c>
      <c r="J26" s="33">
        <v>384.96</v>
      </c>
      <c r="K26" s="33">
        <v>745.7</v>
      </c>
      <c r="L26" s="33">
        <f t="shared" si="6"/>
        <v>7174.32</v>
      </c>
      <c r="M26" s="60"/>
    </row>
    <row r="27" spans="1:13" ht="17.25" customHeight="1">
      <c r="A27" s="27" t="s">
        <v>75</v>
      </c>
      <c r="B27" s="33">
        <v>324.62</v>
      </c>
      <c r="C27" s="33">
        <v>244.78</v>
      </c>
      <c r="D27" s="33">
        <v>796.43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337.69</v>
      </c>
      <c r="K27" s="33">
        <v>455.52</v>
      </c>
      <c r="L27" s="33">
        <f t="shared" si="6"/>
        <v>4306.02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-118041.98999999999</v>
      </c>
      <c r="C31" s="33">
        <f t="shared" si="8"/>
        <v>-16341.6</v>
      </c>
      <c r="D31" s="33">
        <f t="shared" si="8"/>
        <v>-55585.2</v>
      </c>
      <c r="E31" s="33">
        <f t="shared" si="8"/>
        <v>-802895.41</v>
      </c>
      <c r="F31" s="33">
        <f t="shared" si="8"/>
        <v>-38772.8</v>
      </c>
      <c r="G31" s="33">
        <f t="shared" si="8"/>
        <v>-24006.4</v>
      </c>
      <c r="H31" s="33">
        <f t="shared" si="8"/>
        <v>-17663.12</v>
      </c>
      <c r="I31" s="33">
        <f t="shared" si="8"/>
        <v>-329564</v>
      </c>
      <c r="J31" s="33">
        <f t="shared" si="8"/>
        <v>-12148.4</v>
      </c>
      <c r="K31" s="33">
        <f t="shared" si="8"/>
        <v>-32797.6</v>
      </c>
      <c r="L31" s="33">
        <f aca="true" t="shared" si="9" ref="L31:L38">SUM(B31:K31)</f>
        <v>-1447816.52</v>
      </c>
      <c r="M31"/>
    </row>
    <row r="32" spans="1:13" ht="18.75" customHeight="1">
      <c r="A32" s="27" t="s">
        <v>28</v>
      </c>
      <c r="B32" s="33">
        <f>B33+B34+B35+B36</f>
        <v>-14986.4</v>
      </c>
      <c r="C32" s="33">
        <f aca="true" t="shared" si="10" ref="C32:K32">C33+C34+C35+C36</f>
        <v>-16341.6</v>
      </c>
      <c r="D32" s="33">
        <f t="shared" si="10"/>
        <v>-55585.2</v>
      </c>
      <c r="E32" s="33">
        <f t="shared" si="10"/>
        <v>-41192.8</v>
      </c>
      <c r="F32" s="33">
        <f t="shared" si="10"/>
        <v>-38772.8</v>
      </c>
      <c r="G32" s="33">
        <f t="shared" si="10"/>
        <v>-24006.4</v>
      </c>
      <c r="H32" s="33">
        <f t="shared" si="10"/>
        <v>-11140.8</v>
      </c>
      <c r="I32" s="33">
        <f t="shared" si="10"/>
        <v>-14564</v>
      </c>
      <c r="J32" s="33">
        <f t="shared" si="10"/>
        <v>-12148.4</v>
      </c>
      <c r="K32" s="33">
        <f t="shared" si="10"/>
        <v>-32797.6</v>
      </c>
      <c r="L32" s="33">
        <f t="shared" si="9"/>
        <v>-261535.99999999997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-14986.4</v>
      </c>
      <c r="C33" s="33">
        <f t="shared" si="11"/>
        <v>-16341.6</v>
      </c>
      <c r="D33" s="33">
        <f t="shared" si="11"/>
        <v>-55585.2</v>
      </c>
      <c r="E33" s="33">
        <f t="shared" si="11"/>
        <v>-41192.8</v>
      </c>
      <c r="F33" s="33">
        <f t="shared" si="11"/>
        <v>-38772.8</v>
      </c>
      <c r="G33" s="33">
        <f t="shared" si="11"/>
        <v>-24006.4</v>
      </c>
      <c r="H33" s="33">
        <f t="shared" si="11"/>
        <v>-11140.8</v>
      </c>
      <c r="I33" s="33">
        <f t="shared" si="11"/>
        <v>-14564</v>
      </c>
      <c r="J33" s="33">
        <f t="shared" si="11"/>
        <v>-12148.4</v>
      </c>
      <c r="K33" s="33">
        <f t="shared" si="11"/>
        <v>-32797.6</v>
      </c>
      <c r="L33" s="33">
        <f t="shared" si="9"/>
        <v>-261535.99999999997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-761702.61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-315000</v>
      </c>
      <c r="J37" s="38">
        <f t="shared" si="12"/>
        <v>0</v>
      </c>
      <c r="K37" s="38">
        <f t="shared" si="12"/>
        <v>0</v>
      </c>
      <c r="L37" s="33">
        <f t="shared" si="9"/>
        <v>-1186280.52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329031.83999999997</v>
      </c>
      <c r="C55" s="41">
        <f t="shared" si="16"/>
        <v>289048.07000000007</v>
      </c>
      <c r="D55" s="41">
        <f t="shared" si="16"/>
        <v>984171.77</v>
      </c>
      <c r="E55" s="41">
        <f t="shared" si="16"/>
        <v>82047.58999999997</v>
      </c>
      <c r="F55" s="41">
        <f t="shared" si="16"/>
        <v>921835.6799999999</v>
      </c>
      <c r="G55" s="41">
        <f t="shared" si="16"/>
        <v>428971.54999999993</v>
      </c>
      <c r="H55" s="41">
        <f t="shared" si="16"/>
        <v>231073.04</v>
      </c>
      <c r="I55" s="41">
        <f t="shared" si="16"/>
        <v>47615.93000000005</v>
      </c>
      <c r="J55" s="41">
        <f t="shared" si="16"/>
        <v>288042.65</v>
      </c>
      <c r="K55" s="41">
        <f t="shared" si="16"/>
        <v>549824.05</v>
      </c>
      <c r="L55" s="42">
        <f t="shared" si="14"/>
        <v>4151662.17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329031.84</v>
      </c>
      <c r="C61" s="41">
        <f aca="true" t="shared" si="18" ref="C61:J61">SUM(C62:C73)</f>
        <v>289048.07</v>
      </c>
      <c r="D61" s="41">
        <f t="shared" si="18"/>
        <v>984171.760268172</v>
      </c>
      <c r="E61" s="41">
        <f t="shared" si="18"/>
        <v>82047.57604796998</v>
      </c>
      <c r="F61" s="41">
        <f t="shared" si="18"/>
        <v>921835.695828862</v>
      </c>
      <c r="G61" s="41">
        <f t="shared" si="18"/>
        <v>428971.55225120555</v>
      </c>
      <c r="H61" s="41">
        <f t="shared" si="18"/>
        <v>231073.03817375435</v>
      </c>
      <c r="I61" s="41">
        <f>SUM(I62:I78)</f>
        <v>47615.91900147265</v>
      </c>
      <c r="J61" s="41">
        <f t="shared" si="18"/>
        <v>288042.639521896</v>
      </c>
      <c r="K61" s="41">
        <f>SUM(K62:K75)</f>
        <v>549824.05</v>
      </c>
      <c r="L61" s="46">
        <f>SUM(B61:K61)</f>
        <v>4151662.1410933323</v>
      </c>
      <c r="M61" s="40"/>
    </row>
    <row r="62" spans="1:13" ht="18.75" customHeight="1">
      <c r="A62" s="47" t="s">
        <v>46</v>
      </c>
      <c r="B62" s="48">
        <v>329031.84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329031.84</v>
      </c>
      <c r="M62"/>
    </row>
    <row r="63" spans="1:13" ht="18.75" customHeight="1">
      <c r="A63" s="47" t="s">
        <v>55</v>
      </c>
      <c r="B63" s="17">
        <v>0</v>
      </c>
      <c r="C63" s="48">
        <v>252570.2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252570.2</v>
      </c>
      <c r="M63"/>
    </row>
    <row r="64" spans="1:13" ht="18.75" customHeight="1">
      <c r="A64" s="47" t="s">
        <v>56</v>
      </c>
      <c r="B64" s="17">
        <v>0</v>
      </c>
      <c r="C64" s="48">
        <v>36477.87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36477.87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984171.760268172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984171.760268172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82047.57604796998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82047.57604796998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921835.695828862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921835.695828862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428971.55225120555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428971.55225120555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231073.03817375435</v>
      </c>
      <c r="I69" s="17">
        <v>0</v>
      </c>
      <c r="J69" s="17">
        <v>0</v>
      </c>
      <c r="K69" s="17">
        <v>0</v>
      </c>
      <c r="L69" s="46">
        <f t="shared" si="19"/>
        <v>231073.03817375435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47615.91900147265</v>
      </c>
      <c r="J70" s="17">
        <v>0</v>
      </c>
      <c r="K70" s="17">
        <v>0</v>
      </c>
      <c r="L70" s="46">
        <f t="shared" si="19"/>
        <v>47615.91900147265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288042.639521896</v>
      </c>
      <c r="K71" s="17">
        <v>0</v>
      </c>
      <c r="L71" s="46">
        <f t="shared" si="19"/>
        <v>288042.639521896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300203.93</v>
      </c>
      <c r="L72" s="46">
        <f t="shared" si="19"/>
        <v>300203.93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249620.12</v>
      </c>
      <c r="L73" s="46">
        <f t="shared" si="19"/>
        <v>249620.12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2023-06-22T16:54:28Z</dcterms:modified>
  <cp:category/>
  <cp:version/>
  <cp:contentType/>
  <cp:contentStatus/>
</cp:coreProperties>
</file>