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<sst xmlns="http://schemas.openxmlformats.org/spreadsheetml/2006/main" count="87" uniqueCount="86">
  <si>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</si>
  <si>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</si>
  <si>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</si>
  <si>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</si>
  <si>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</si>
  <si>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</si>
  <si>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</si>
  <si>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</si>
  <si>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</si>
  <si>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</si>
  <si>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</si>
  <si>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</si>
  <si>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</si>
  <si>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</si>
  <si>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</si>
  <si>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</si>
  <si>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</si>
  <si>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</si>
  <si>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</si>
  <si>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</si>
  <si>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</si>
  <si>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</si>
  <si>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</si>
  <si>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</si>
  <si>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</si>
  <si>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</si>
  <si>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</si>
  <si>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</si>
  <si>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</si>
  <si>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</si>
  <si>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</si>
  <si>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</si>
  <si>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</si>
  <si>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</si>
  <si>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</si>
  <si>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</si>
  <si>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</si>
  <si>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</si>
  <si>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</si>
  <si>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</si>
  <si>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</si>
  <si>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</si>
  <si>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</si>
  <si>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</si>
  <si>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</si>
  <si>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</si>
  <si>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</si>
  <si>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</si>
  <si>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</si>
  <si>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</si>
  <si>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</si>
  <si>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</si>
  <si>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</si>
  <si>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</si>
  <si>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</si>
  <si>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</si>
  <si>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</si>
  <si>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</si>
  <si>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</si>
  <si>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</si>
  <si>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</si>
  <si>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</si>
  <si>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</si>
  <si>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</si>
  <si>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</si>
  <si>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</si>
  <si>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</si>
  <si>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</si>
  <si>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</si>
  <si>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</si>
  <si>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</si>
  <si>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</si>
  <si>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</si>
  <si>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</si>
  <si>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</si>
  <si>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</si>
  <si>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</si>
  <si>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</si>
  <si>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</si>
  <si>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</si>
  <si>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</si>
  <si>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</si>
  <si>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</si>
  <si>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14/06/23 - VENCIMENTO 21/06/23</t>
  </si>
  <si>
    <t>5.3. Revisão de Remuneração pelo Transporte Coletivo ¹</t>
  </si>
  <si>
    <t>¹ Equipamentos embarcados de out/22 a abr/23.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</si>
</sst>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81415</v>
      </c>
      <c r="C7" s="10">
        <f aca="true" t="shared" si="0" ref="C7:K7">C8+C11</f>
        <v>103724</v>
      </c>
      <c r="D7" s="10">
        <f t="shared" si="0"/>
        <v>305044</v>
      </c>
      <c r="E7" s="10">
        <f t="shared" si="0"/>
        <v>237476</v>
      </c>
      <c r="F7" s="10">
        <f t="shared" si="0"/>
        <v>250318</v>
      </c>
      <c r="G7" s="10">
        <f t="shared" si="0"/>
        <v>147105</v>
      </c>
      <c r="H7" s="10">
        <f t="shared" si="0"/>
        <v>82231</v>
      </c>
      <c r="I7" s="10">
        <f t="shared" si="0"/>
        <v>115092</v>
      </c>
      <c r="J7" s="10">
        <f t="shared" si="0"/>
        <v>121210</v>
      </c>
      <c r="K7" s="10">
        <f t="shared" si="0"/>
        <v>217116</v>
      </c>
      <c r="L7" s="10">
        <f aca="true" t="shared" si="1" ref="L7:L13">SUM(B7:K7)</f>
        <v>1660731</v>
      </c>
      <c r="M7" s="11"/>
    </row>
    <row r="8" spans="1:13" ht="17.25" customHeight="1">
      <c r="A8" s="12" t="s">
        <v>81</v>
      </c>
      <c r="B8" s="13">
        <f>B9+B10</f>
        <v>4266</v>
      </c>
      <c r="C8" s="13">
        <f aca="true" t="shared" si="2" ref="C8:K8">C9+C10</f>
        <v>4711</v>
      </c>
      <c r="D8" s="13">
        <f t="shared" si="2"/>
        <v>14885</v>
      </c>
      <c r="E8" s="13">
        <f t="shared" si="2"/>
        <v>10077</v>
      </c>
      <c r="F8" s="13">
        <f t="shared" si="2"/>
        <v>9077</v>
      </c>
      <c r="G8" s="13">
        <f t="shared" si="2"/>
        <v>7863</v>
      </c>
      <c r="H8" s="13">
        <f t="shared" si="2"/>
        <v>3824</v>
      </c>
      <c r="I8" s="13">
        <f t="shared" si="2"/>
        <v>4191</v>
      </c>
      <c r="J8" s="13">
        <f t="shared" si="2"/>
        <v>6070</v>
      </c>
      <c r="K8" s="13">
        <f t="shared" si="2"/>
        <v>9705</v>
      </c>
      <c r="L8" s="13">
        <f t="shared" si="1"/>
        <v>74669</v>
      </c>
      <c r="M8"/>
    </row>
    <row r="9" spans="1:13" ht="17.25" customHeight="1">
      <c r="A9" s="14" t="s">
        <v>18</v>
      </c>
      <c r="B9" s="15">
        <v>4266</v>
      </c>
      <c r="C9" s="15">
        <v>4711</v>
      </c>
      <c r="D9" s="15">
        <v>14885</v>
      </c>
      <c r="E9" s="15">
        <v>10076</v>
      </c>
      <c r="F9" s="15">
        <v>9077</v>
      </c>
      <c r="G9" s="15">
        <v>7863</v>
      </c>
      <c r="H9" s="15">
        <v>3734</v>
      </c>
      <c r="I9" s="15">
        <v>4191</v>
      </c>
      <c r="J9" s="15">
        <v>6070</v>
      </c>
      <c r="K9" s="15">
        <v>9705</v>
      </c>
      <c r="L9" s="13">
        <f t="shared" si="1"/>
        <v>74578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90</v>
      </c>
      <c r="I10" s="15">
        <v>0</v>
      </c>
      <c r="J10" s="15">
        <v>0</v>
      </c>
      <c r="K10" s="15">
        <v>0</v>
      </c>
      <c r="L10" s="13">
        <f t="shared" si="1"/>
        <v>91</v>
      </c>
      <c r="M10"/>
    </row>
    <row r="11" spans="1:13" ht="17.25" customHeight="1">
      <c r="A11" s="12" t="s">
        <v>70</v>
      </c>
      <c r="B11" s="15">
        <v>77149</v>
      </c>
      <c r="C11" s="15">
        <v>99013</v>
      </c>
      <c r="D11" s="15">
        <v>290159</v>
      </c>
      <c r="E11" s="15">
        <v>227399</v>
      </c>
      <c r="F11" s="15">
        <v>241241</v>
      </c>
      <c r="G11" s="15">
        <v>139242</v>
      </c>
      <c r="H11" s="15">
        <v>78407</v>
      </c>
      <c r="I11" s="15">
        <v>110901</v>
      </c>
      <c r="J11" s="15">
        <v>115140</v>
      </c>
      <c r="K11" s="15">
        <v>207411</v>
      </c>
      <c r="L11" s="13">
        <f t="shared" si="1"/>
        <v>1586062</v>
      </c>
      <c r="M11" s="60"/>
    </row>
    <row r="12" spans="1:13" ht="17.25" customHeight="1">
      <c r="A12" s="14" t="s">
        <v>82</v>
      </c>
      <c r="B12" s="15">
        <v>7295</v>
      </c>
      <c r="C12" s="15">
        <v>5878</v>
      </c>
      <c r="D12" s="15">
        <v>21265</v>
      </c>
      <c r="E12" s="15">
        <v>19308</v>
      </c>
      <c r="F12" s="15">
        <v>17577</v>
      </c>
      <c r="G12" s="15">
        <v>10705</v>
      </c>
      <c r="H12" s="15">
        <v>5806</v>
      </c>
      <c r="I12" s="15">
        <v>5511</v>
      </c>
      <c r="J12" s="15">
        <v>7071</v>
      </c>
      <c r="K12" s="15">
        <v>11227</v>
      </c>
      <c r="L12" s="13">
        <f t="shared" si="1"/>
        <v>111643</v>
      </c>
      <c r="M12" s="60"/>
    </row>
    <row r="13" spans="1:13" ht="17.25" customHeight="1">
      <c r="A13" s="14" t="s">
        <v>71</v>
      </c>
      <c r="B13" s="15">
        <f>+B11-B12</f>
        <v>69854</v>
      </c>
      <c r="C13" s="15">
        <f aca="true" t="shared" si="3" ref="C13:K13">+C11-C12</f>
        <v>93135</v>
      </c>
      <c r="D13" s="15">
        <f t="shared" si="3"/>
        <v>268894</v>
      </c>
      <c r="E13" s="15">
        <f t="shared" si="3"/>
        <v>208091</v>
      </c>
      <c r="F13" s="15">
        <f t="shared" si="3"/>
        <v>223664</v>
      </c>
      <c r="G13" s="15">
        <f t="shared" si="3"/>
        <v>128537</v>
      </c>
      <c r="H13" s="15">
        <f t="shared" si="3"/>
        <v>72601</v>
      </c>
      <c r="I13" s="15">
        <f t="shared" si="3"/>
        <v>105390</v>
      </c>
      <c r="J13" s="15">
        <f t="shared" si="3"/>
        <v>108069</v>
      </c>
      <c r="K13" s="15">
        <f t="shared" si="3"/>
        <v>196184</v>
      </c>
      <c r="L13" s="13">
        <f t="shared" si="1"/>
        <v>1474419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1.370454108582509</v>
      </c>
      <c r="C18" s="22">
        <v>1.249473198693483</v>
      </c>
      <c r="D18" s="22">
        <v>1.129008044638876</v>
      </c>
      <c r="E18" s="22">
        <v>1.180994720380968</v>
      </c>
      <c r="F18" s="22">
        <v>1.297578117096365</v>
      </c>
      <c r="G18" s="22">
        <v>1.22579950705341</v>
      </c>
      <c r="H18" s="22">
        <v>1.140655222614086</v>
      </c>
      <c r="I18" s="22">
        <v>1.217488626771114</v>
      </c>
      <c r="J18" s="22">
        <v>1.320262646461653</v>
      </c>
      <c r="K18" s="22">
        <v>1.140776998027871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807525.5899999999</v>
      </c>
      <c r="C20" s="25">
        <f aca="true" t="shared" si="4" ref="C20:K20">SUM(C21:C28)</f>
        <v>543175.8899999999</v>
      </c>
      <c r="D20" s="25">
        <f t="shared" si="4"/>
        <v>1729400.12</v>
      </c>
      <c r="E20" s="25">
        <f t="shared" si="4"/>
        <v>1412443.1999999997</v>
      </c>
      <c r="F20" s="25">
        <f t="shared" si="4"/>
        <v>1465844.8299999998</v>
      </c>
      <c r="G20" s="25">
        <f t="shared" si="4"/>
        <v>891543.78</v>
      </c>
      <c r="H20" s="25">
        <f t="shared" si="4"/>
        <v>513225.89999999997</v>
      </c>
      <c r="I20" s="25">
        <f t="shared" si="4"/>
        <v>625461.31</v>
      </c>
      <c r="J20" s="25">
        <f t="shared" si="4"/>
        <v>774425.4</v>
      </c>
      <c r="K20" s="25">
        <f t="shared" si="4"/>
        <v>978147.0299999999</v>
      </c>
      <c r="L20" s="25">
        <f>SUM(B20:K20)</f>
        <v>9741193.049999999</v>
      </c>
      <c r="M20"/>
    </row>
    <row r="21" spans="1:13" ht="17.25" customHeight="1">
      <c r="A21" s="26" t="s">
        <v>22</v>
      </c>
      <c r="B21" s="56">
        <f>ROUND((B15+B16)*B7,2)</f>
        <v>584991.2</v>
      </c>
      <c r="C21" s="56">
        <f aca="true" t="shared" si="5" ref="C21:K21">ROUND((C15+C16)*C7,2)</f>
        <v>419936.99</v>
      </c>
      <c r="D21" s="56">
        <f t="shared" si="5"/>
        <v>1469854.51</v>
      </c>
      <c r="E21" s="56">
        <f t="shared" si="5"/>
        <v>1159096.61</v>
      </c>
      <c r="F21" s="56">
        <f t="shared" si="5"/>
        <v>1079521.41</v>
      </c>
      <c r="G21" s="56">
        <f t="shared" si="5"/>
        <v>697571.91</v>
      </c>
      <c r="H21" s="56">
        <f t="shared" si="5"/>
        <v>429525.41</v>
      </c>
      <c r="I21" s="56">
        <f t="shared" si="5"/>
        <v>498428.92</v>
      </c>
      <c r="J21" s="56">
        <f t="shared" si="5"/>
        <v>565335.56</v>
      </c>
      <c r="K21" s="56">
        <f t="shared" si="5"/>
        <v>826929.71</v>
      </c>
      <c r="L21" s="33">
        <f aca="true" t="shared" si="6" ref="L21:L28">SUM(B21:K21)</f>
        <v>7731192.230000001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216712.39</v>
      </c>
      <c r="C22" s="33">
        <f t="shared" si="7"/>
        <v>104763.02</v>
      </c>
      <c r="D22" s="33">
        <f t="shared" si="7"/>
        <v>189623.06</v>
      </c>
      <c r="E22" s="33">
        <f t="shared" si="7"/>
        <v>209790.37</v>
      </c>
      <c r="F22" s="33">
        <f t="shared" si="7"/>
        <v>321241.95</v>
      </c>
      <c r="G22" s="33">
        <f t="shared" si="7"/>
        <v>157511.39</v>
      </c>
      <c r="H22" s="33">
        <f t="shared" si="7"/>
        <v>60414.99</v>
      </c>
      <c r="I22" s="33">
        <f t="shared" si="7"/>
        <v>108402.62</v>
      </c>
      <c r="J22" s="33">
        <f t="shared" si="7"/>
        <v>181055.86</v>
      </c>
      <c r="K22" s="33">
        <f t="shared" si="7"/>
        <v>116412.68</v>
      </c>
      <c r="L22" s="33">
        <f t="shared" si="6"/>
        <v>1665928.3299999998</v>
      </c>
      <c r="M22"/>
    </row>
    <row r="23" spans="1:13" ht="17.25" customHeight="1">
      <c r="A23" s="27" t="s">
        <v>24</v>
      </c>
      <c r="B23" s="33">
        <v>2932.46</v>
      </c>
      <c r="C23" s="33">
        <v>15911.34</v>
      </c>
      <c r="D23" s="33">
        <v>63826.34</v>
      </c>
      <c r="E23" s="33">
        <v>37982.34</v>
      </c>
      <c r="F23" s="33">
        <v>61173.06</v>
      </c>
      <c r="G23" s="33">
        <v>35230.92</v>
      </c>
      <c r="H23" s="33">
        <v>20771.22</v>
      </c>
      <c r="I23" s="33">
        <v>15941.68</v>
      </c>
      <c r="J23" s="33">
        <v>23361.79</v>
      </c>
      <c r="K23" s="33">
        <v>29797.77</v>
      </c>
      <c r="L23" s="33">
        <f t="shared" si="6"/>
        <v>306928.92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632.63</v>
      </c>
      <c r="C26" s="33">
        <v>425.34</v>
      </c>
      <c r="D26" s="33">
        <v>1354.1</v>
      </c>
      <c r="E26" s="33">
        <v>1106.43</v>
      </c>
      <c r="F26" s="33">
        <v>1149.51</v>
      </c>
      <c r="G26" s="33">
        <v>697.24</v>
      </c>
      <c r="H26" s="33">
        <v>401.12</v>
      </c>
      <c r="I26" s="33">
        <v>489.95</v>
      </c>
      <c r="J26" s="33">
        <v>605.71</v>
      </c>
      <c r="K26" s="33">
        <v>767.23</v>
      </c>
      <c r="L26" s="33">
        <f t="shared" si="6"/>
        <v>7629.26</v>
      </c>
      <c r="M26" s="60"/>
    </row>
    <row r="27" spans="1:13" ht="17.25" customHeight="1">
      <c r="A27" s="27" t="s">
        <v>74</v>
      </c>
      <c r="B27" s="33">
        <v>324.62</v>
      </c>
      <c r="C27" s="33">
        <v>244.63</v>
      </c>
      <c r="D27" s="33">
        <v>796.43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337.69</v>
      </c>
      <c r="K27" s="33">
        <v>455.53</v>
      </c>
      <c r="L27" s="33">
        <f t="shared" si="6"/>
        <v>4305.88</v>
      </c>
      <c r="M27" s="60"/>
    </row>
    <row r="28" spans="1:13" ht="17.25" customHeight="1">
      <c r="A28" s="27" t="s">
        <v>75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-121825.98999999999</v>
      </c>
      <c r="C31" s="33">
        <f t="shared" si="8"/>
        <v>-20728.4</v>
      </c>
      <c r="D31" s="33">
        <f t="shared" si="8"/>
        <v>-65494</v>
      </c>
      <c r="E31" s="33">
        <f t="shared" si="8"/>
        <v>-50037.010000000104</v>
      </c>
      <c r="F31" s="33">
        <f t="shared" si="8"/>
        <v>-39938.8</v>
      </c>
      <c r="G31" s="33">
        <f t="shared" si="8"/>
        <v>-34597.2</v>
      </c>
      <c r="H31" s="33">
        <f t="shared" si="8"/>
        <v>-22951.92</v>
      </c>
      <c r="I31" s="33">
        <f t="shared" si="8"/>
        <v>248423.36</v>
      </c>
      <c r="J31" s="33">
        <f t="shared" si="8"/>
        <v>-26708</v>
      </c>
      <c r="K31" s="33">
        <f t="shared" si="8"/>
        <v>-42702</v>
      </c>
      <c r="L31" s="33">
        <f aca="true" t="shared" si="9" ref="L31:L38">SUM(B31:K31)</f>
        <v>-176559.96000000008</v>
      </c>
      <c r="M31"/>
    </row>
    <row r="32" spans="1:13" ht="18.75" customHeight="1">
      <c r="A32" s="27" t="s">
        <v>28</v>
      </c>
      <c r="B32" s="33">
        <f>B33+B34+B35+B36</f>
        <v>-18770.4</v>
      </c>
      <c r="C32" s="33">
        <f aca="true" t="shared" si="10" ref="C32:K32">C33+C34+C35+C36</f>
        <v>-20728.4</v>
      </c>
      <c r="D32" s="33">
        <f t="shared" si="10"/>
        <v>-65494</v>
      </c>
      <c r="E32" s="33">
        <f t="shared" si="10"/>
        <v>-44334.4</v>
      </c>
      <c r="F32" s="33">
        <f t="shared" si="10"/>
        <v>-39938.8</v>
      </c>
      <c r="G32" s="33">
        <f t="shared" si="10"/>
        <v>-34597.2</v>
      </c>
      <c r="H32" s="33">
        <f t="shared" si="10"/>
        <v>-16429.6</v>
      </c>
      <c r="I32" s="33">
        <f t="shared" si="10"/>
        <v>-27702.270000000004</v>
      </c>
      <c r="J32" s="33">
        <f t="shared" si="10"/>
        <v>-26708</v>
      </c>
      <c r="K32" s="33">
        <f t="shared" si="10"/>
        <v>-42702</v>
      </c>
      <c r="L32" s="33">
        <f t="shared" si="9"/>
        <v>-337405.07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-18770.4</v>
      </c>
      <c r="C33" s="33">
        <f t="shared" si="11"/>
        <v>-20728.4</v>
      </c>
      <c r="D33" s="33">
        <f t="shared" si="11"/>
        <v>-65494</v>
      </c>
      <c r="E33" s="33">
        <f t="shared" si="11"/>
        <v>-44334.4</v>
      </c>
      <c r="F33" s="33">
        <f t="shared" si="11"/>
        <v>-39938.8</v>
      </c>
      <c r="G33" s="33">
        <f t="shared" si="11"/>
        <v>-34597.2</v>
      </c>
      <c r="H33" s="33">
        <f t="shared" si="11"/>
        <v>-16429.6</v>
      </c>
      <c r="I33" s="33">
        <f t="shared" si="11"/>
        <v>-18440.4</v>
      </c>
      <c r="J33" s="33">
        <f t="shared" si="11"/>
        <v>-26708</v>
      </c>
      <c r="K33" s="33">
        <f t="shared" si="11"/>
        <v>-42702</v>
      </c>
      <c r="L33" s="33">
        <f t="shared" si="9"/>
        <v>-328143.2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-9261.87</v>
      </c>
      <c r="J36" s="17">
        <v>0</v>
      </c>
      <c r="K36" s="17">
        <v>0</v>
      </c>
      <c r="L36" s="33">
        <f t="shared" si="9"/>
        <v>-9261.87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-5702.610000000102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-115280.5200000001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33">
        <v>276125.63</v>
      </c>
      <c r="J50" s="17">
        <v>0</v>
      </c>
      <c r="K50" s="17">
        <v>0</v>
      </c>
      <c r="L50" s="33">
        <f aca="true" t="shared" si="14" ref="L50:L55">SUM(B50:K50)</f>
        <v>276125.63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685699.5999999999</v>
      </c>
      <c r="C55" s="41">
        <f t="shared" si="16"/>
        <v>522447.4899999999</v>
      </c>
      <c r="D55" s="41">
        <f t="shared" si="16"/>
        <v>1663906.12</v>
      </c>
      <c r="E55" s="41">
        <f t="shared" si="16"/>
        <v>1362406.1899999997</v>
      </c>
      <c r="F55" s="41">
        <f t="shared" si="16"/>
        <v>1425906.0299999998</v>
      </c>
      <c r="G55" s="41">
        <f t="shared" si="16"/>
        <v>856946.5800000001</v>
      </c>
      <c r="H55" s="41">
        <f t="shared" si="16"/>
        <v>490273.98</v>
      </c>
      <c r="I55" s="41">
        <f t="shared" si="16"/>
        <v>873884.67</v>
      </c>
      <c r="J55" s="41">
        <f t="shared" si="16"/>
        <v>747717.4</v>
      </c>
      <c r="K55" s="41">
        <f t="shared" si="16"/>
        <v>935445.0299999999</v>
      </c>
      <c r="L55" s="42">
        <f t="shared" si="14"/>
        <v>9564633.09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685699.6</v>
      </c>
      <c r="C61" s="41">
        <f aca="true" t="shared" si="18" ref="C61:J61">SUM(C62:C73)</f>
        <v>522447.49</v>
      </c>
      <c r="D61" s="41">
        <f t="shared" si="18"/>
        <v>1663906.1272258363</v>
      </c>
      <c r="E61" s="41">
        <f t="shared" si="18"/>
        <v>1362406.187060547</v>
      </c>
      <c r="F61" s="41">
        <f t="shared" si="18"/>
        <v>1425906.031743355</v>
      </c>
      <c r="G61" s="41">
        <f t="shared" si="18"/>
        <v>856946.5785525829</v>
      </c>
      <c r="H61" s="41">
        <f t="shared" si="18"/>
        <v>490273.983607534</v>
      </c>
      <c r="I61" s="41">
        <f>SUM(I62:I78)</f>
        <v>873884.6693196731</v>
      </c>
      <c r="J61" s="41">
        <f t="shared" si="18"/>
        <v>747717.411313669</v>
      </c>
      <c r="K61" s="41">
        <f>SUM(K62:K75)</f>
        <v>935445.04</v>
      </c>
      <c r="L61" s="46">
        <f>SUM(B61:K61)</f>
        <v>9564633.118823197</v>
      </c>
      <c r="M61" s="40"/>
    </row>
    <row r="62" spans="1:13" ht="18.75" customHeight="1">
      <c r="A62" s="47" t="s">
        <v>45</v>
      </c>
      <c r="B62" s="48">
        <v>685699.6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685699.6</v>
      </c>
      <c r="M62"/>
    </row>
    <row r="63" spans="1:13" ht="18.75" customHeight="1">
      <c r="A63" s="47" t="s">
        <v>54</v>
      </c>
      <c r="B63" s="17">
        <v>0</v>
      </c>
      <c r="C63" s="48">
        <v>456723.6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456723.6</v>
      </c>
      <c r="M63"/>
    </row>
    <row r="64" spans="1:13" ht="18.75" customHeight="1">
      <c r="A64" s="47" t="s">
        <v>55</v>
      </c>
      <c r="B64" s="17">
        <v>0</v>
      </c>
      <c r="C64" s="48">
        <v>65723.89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65723.89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1663906.1272258363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1663906.1272258363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1362406.187060547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1362406.187060547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1425906.031743355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1425906.031743355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856946.5785525829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856946.5785525829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490273.983607534</v>
      </c>
      <c r="I69" s="17">
        <v>0</v>
      </c>
      <c r="J69" s="17">
        <v>0</v>
      </c>
      <c r="K69" s="17">
        <v>0</v>
      </c>
      <c r="L69" s="46">
        <f t="shared" si="19"/>
        <v>490273.983607534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873884.6693196731</v>
      </c>
      <c r="J70" s="17">
        <v>0</v>
      </c>
      <c r="K70" s="17">
        <v>0</v>
      </c>
      <c r="L70" s="46">
        <f t="shared" si="19"/>
        <v>873884.6693196731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747717.411313669</v>
      </c>
      <c r="K71" s="17">
        <v>0</v>
      </c>
      <c r="L71" s="46">
        <f t="shared" si="19"/>
        <v>747717.411313669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552941.56</v>
      </c>
      <c r="L72" s="46">
        <f t="shared" si="19"/>
        <v>552941.56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382503.48</v>
      </c>
      <c r="L73" s="46">
        <f t="shared" si="19"/>
        <v>382503.48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>
        <v>271191.5</v>
      </c>
    </row>
    <row r="77" spans="1:11" ht="18" customHeight="1">
      <c r="A77" s="54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2023-06-20T17:17:37Z</dcterms:modified>
  <cp:category/>
  <cp:version/>
  <cp:contentType/>
  <cp:contentStatus/>
</cp:coreProperties>
</file>