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<sst xmlns="http://schemas.openxmlformats.org/spreadsheetml/2006/main" count="86" uniqueCount="85">
  <si>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</si>
  <si>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</si>
  <si>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</si>
  <si>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</si>
  <si>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</si>
  <si>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</si>
  <si>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</si>
  <si>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</si>
  <si>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</si>
  <si>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</si>
  <si>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</si>
  <si>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</si>
  <si>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</si>
  <si>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</si>
  <si>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</si>
  <si>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</si>
  <si>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</si>
  <si>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</si>
  <si>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</si>
  <si>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</si>
  <si>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</si>
  <si>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</si>
  <si>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</si>
  <si>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</si>
  <si>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</si>
  <si>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</si>
  <si>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</si>
  <si>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</si>
  <si>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</si>
  <si>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</si>
  <si>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</si>
  <si>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</si>
  <si>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</si>
  <si>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</si>
  <si>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</si>
  <si>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</si>
  <si>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</si>
  <si>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</si>
  <si>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</si>
  <si>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</si>
  <si>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</si>
  <si>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</si>
  <si>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</si>
  <si>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</si>
  <si>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</si>
  <si>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</si>
  <si>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</si>
  <si>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</si>
  <si>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</si>
  <si>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</si>
  <si>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</si>
  <si>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</si>
  <si>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</si>
  <si>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</si>
  <si>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</si>
  <si>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</si>
  <si>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</si>
  <si>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</si>
  <si>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</si>
  <si>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</si>
  <si>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</si>
  <si>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</si>
  <si>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</si>
  <si>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</si>
  <si>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</si>
  <si>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</si>
  <si>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</si>
  <si>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</si>
  <si>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</si>
  <si>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</si>
  <si>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</si>
  <si>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</si>
  <si>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</si>
  <si>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</si>
  <si>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</si>
  <si>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</si>
  <si>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</si>
  <si>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</si>
  <si>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</si>
  <si>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</si>
  <si>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</si>
  <si>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</si>
  <si>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</si>
  <si>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</si>
  <si>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10/06/23 - VENCIMENTO 16/06/23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</si>
</sst>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45748</v>
      </c>
      <c r="C7" s="10">
        <f aca="true" t="shared" si="0" ref="C7:K7">C8+C11</f>
        <v>56744</v>
      </c>
      <c r="D7" s="10">
        <f t="shared" si="0"/>
        <v>183511</v>
      </c>
      <c r="E7" s="10">
        <f t="shared" si="0"/>
        <v>147840</v>
      </c>
      <c r="F7" s="10">
        <f t="shared" si="0"/>
        <v>160137</v>
      </c>
      <c r="G7" s="10">
        <f t="shared" si="0"/>
        <v>71557</v>
      </c>
      <c r="H7" s="10">
        <f t="shared" si="0"/>
        <v>37700</v>
      </c>
      <c r="I7" s="10">
        <f t="shared" si="0"/>
        <v>66166</v>
      </c>
      <c r="J7" s="10">
        <f t="shared" si="0"/>
        <v>43172</v>
      </c>
      <c r="K7" s="10">
        <f t="shared" si="0"/>
        <v>121120</v>
      </c>
      <c r="L7" s="10">
        <f aca="true" t="shared" si="1" ref="L7:L13">SUM(B7:K7)</f>
        <v>933695</v>
      </c>
      <c r="M7" s="11"/>
    </row>
    <row r="8" spans="1:13" ht="17.25" customHeight="1">
      <c r="A8" s="12" t="s">
        <v>82</v>
      </c>
      <c r="B8" s="13">
        <f>B9+B10</f>
        <v>3714</v>
      </c>
      <c r="C8" s="13">
        <f aca="true" t="shared" si="2" ref="C8:K8">C9+C10</f>
        <v>3690</v>
      </c>
      <c r="D8" s="13">
        <f t="shared" si="2"/>
        <v>13133</v>
      </c>
      <c r="E8" s="13">
        <f t="shared" si="2"/>
        <v>9677</v>
      </c>
      <c r="F8" s="13">
        <f t="shared" si="2"/>
        <v>9124</v>
      </c>
      <c r="G8" s="13">
        <f t="shared" si="2"/>
        <v>5389</v>
      </c>
      <c r="H8" s="13">
        <f t="shared" si="2"/>
        <v>2402</v>
      </c>
      <c r="I8" s="13">
        <f t="shared" si="2"/>
        <v>3299</v>
      </c>
      <c r="J8" s="13">
        <f t="shared" si="2"/>
        <v>2543</v>
      </c>
      <c r="K8" s="13">
        <f t="shared" si="2"/>
        <v>7221</v>
      </c>
      <c r="L8" s="13">
        <f t="shared" si="1"/>
        <v>60192</v>
      </c>
      <c r="M8"/>
    </row>
    <row r="9" spans="1:13" ht="17.25" customHeight="1">
      <c r="A9" s="14" t="s">
        <v>18</v>
      </c>
      <c r="B9" s="15">
        <v>3714</v>
      </c>
      <c r="C9" s="15">
        <v>3690</v>
      </c>
      <c r="D9" s="15">
        <v>13133</v>
      </c>
      <c r="E9" s="15">
        <v>9677</v>
      </c>
      <c r="F9" s="15">
        <v>9124</v>
      </c>
      <c r="G9" s="15">
        <v>5389</v>
      </c>
      <c r="H9" s="15">
        <v>2383</v>
      </c>
      <c r="I9" s="15">
        <v>3299</v>
      </c>
      <c r="J9" s="15">
        <v>2543</v>
      </c>
      <c r="K9" s="15">
        <v>7221</v>
      </c>
      <c r="L9" s="13">
        <f t="shared" si="1"/>
        <v>60173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 t="shared" si="1"/>
        <v>19</v>
      </c>
      <c r="M10"/>
    </row>
    <row r="11" spans="1:13" ht="17.25" customHeight="1">
      <c r="A11" s="12" t="s">
        <v>71</v>
      </c>
      <c r="B11" s="15">
        <v>42034</v>
      </c>
      <c r="C11" s="15">
        <v>53054</v>
      </c>
      <c r="D11" s="15">
        <v>170378</v>
      </c>
      <c r="E11" s="15">
        <v>138163</v>
      </c>
      <c r="F11" s="15">
        <v>151013</v>
      </c>
      <c r="G11" s="15">
        <v>66168</v>
      </c>
      <c r="H11" s="15">
        <v>35298</v>
      </c>
      <c r="I11" s="15">
        <v>62867</v>
      </c>
      <c r="J11" s="15">
        <v>40629</v>
      </c>
      <c r="K11" s="15">
        <v>113899</v>
      </c>
      <c r="L11" s="13">
        <f t="shared" si="1"/>
        <v>873503</v>
      </c>
      <c r="M11" s="60"/>
    </row>
    <row r="12" spans="1:13" ht="17.25" customHeight="1">
      <c r="A12" s="14" t="s">
        <v>83</v>
      </c>
      <c r="B12" s="15">
        <v>5380</v>
      </c>
      <c r="C12" s="15">
        <v>4629</v>
      </c>
      <c r="D12" s="15">
        <v>15579</v>
      </c>
      <c r="E12" s="15">
        <v>15218</v>
      </c>
      <c r="F12" s="15">
        <v>14482</v>
      </c>
      <c r="G12" s="15">
        <v>7059</v>
      </c>
      <c r="H12" s="15">
        <v>3578</v>
      </c>
      <c r="I12" s="15">
        <v>3570</v>
      </c>
      <c r="J12" s="15">
        <v>3323</v>
      </c>
      <c r="K12" s="15">
        <v>7808</v>
      </c>
      <c r="L12" s="13">
        <f t="shared" si="1"/>
        <v>80626</v>
      </c>
      <c r="M12" s="60"/>
    </row>
    <row r="13" spans="1:13" ht="17.25" customHeight="1">
      <c r="A13" s="14" t="s">
        <v>72</v>
      </c>
      <c r="B13" s="15">
        <f>+B11-B12</f>
        <v>36654</v>
      </c>
      <c r="C13" s="15">
        <f aca="true" t="shared" si="3" ref="C13:K13">+C11-C12</f>
        <v>48425</v>
      </c>
      <c r="D13" s="15">
        <f t="shared" si="3"/>
        <v>154799</v>
      </c>
      <c r="E13" s="15">
        <f t="shared" si="3"/>
        <v>122945</v>
      </c>
      <c r="F13" s="15">
        <f t="shared" si="3"/>
        <v>136531</v>
      </c>
      <c r="G13" s="15">
        <f t="shared" si="3"/>
        <v>59109</v>
      </c>
      <c r="H13" s="15">
        <f t="shared" si="3"/>
        <v>31720</v>
      </c>
      <c r="I13" s="15">
        <f t="shared" si="3"/>
        <v>59297</v>
      </c>
      <c r="J13" s="15">
        <f t="shared" si="3"/>
        <v>37306</v>
      </c>
      <c r="K13" s="15">
        <f t="shared" si="3"/>
        <v>106091</v>
      </c>
      <c r="L13" s="13">
        <f t="shared" si="1"/>
        <v>792877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1.732486701169926</v>
      </c>
      <c r="C18" s="22">
        <v>1.568848955639993</v>
      </c>
      <c r="D18" s="22">
        <v>1.358781853414019</v>
      </c>
      <c r="E18" s="22">
        <v>1.31068909383745</v>
      </c>
      <c r="F18" s="22">
        <v>1.50898729634362</v>
      </c>
      <c r="G18" s="22">
        <v>1.516238216206097</v>
      </c>
      <c r="H18" s="22">
        <v>1.441068397819232</v>
      </c>
      <c r="I18" s="22">
        <v>1.374391594853458</v>
      </c>
      <c r="J18" s="22">
        <v>1.775980006734014</v>
      </c>
      <c r="K18" s="22">
        <v>1.372805617470832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573691.7799999998</v>
      </c>
      <c r="C20" s="25">
        <f aca="true" t="shared" si="4" ref="C20:K20">SUM(C21:C28)</f>
        <v>372301.76000000007</v>
      </c>
      <c r="D20" s="25">
        <f t="shared" si="4"/>
        <v>1253103.06</v>
      </c>
      <c r="E20" s="25">
        <f t="shared" si="4"/>
        <v>979670.8700000001</v>
      </c>
      <c r="F20" s="25">
        <f t="shared" si="4"/>
        <v>1084886.2299999997</v>
      </c>
      <c r="G20" s="25">
        <f t="shared" si="4"/>
        <v>535578.71</v>
      </c>
      <c r="H20" s="25">
        <f t="shared" si="4"/>
        <v>297033.6599999999</v>
      </c>
      <c r="I20" s="25">
        <f t="shared" si="4"/>
        <v>406784.10000000003</v>
      </c>
      <c r="J20" s="25">
        <f t="shared" si="4"/>
        <v>373202.97000000003</v>
      </c>
      <c r="K20" s="25">
        <f t="shared" si="4"/>
        <v>658772.28</v>
      </c>
      <c r="L20" s="25">
        <f>SUM(B20:K20)</f>
        <v>6535025.419999999</v>
      </c>
      <c r="M20"/>
    </row>
    <row r="21" spans="1:13" ht="17.25" customHeight="1">
      <c r="A21" s="26" t="s">
        <v>22</v>
      </c>
      <c r="B21" s="56">
        <f>ROUND((B15+B16)*B7,2)</f>
        <v>328713.1</v>
      </c>
      <c r="C21" s="56">
        <f aca="true" t="shared" si="5" ref="C21:K21">ROUND((C15+C16)*C7,2)</f>
        <v>229733.76</v>
      </c>
      <c r="D21" s="56">
        <f t="shared" si="5"/>
        <v>884247.75</v>
      </c>
      <c r="E21" s="56">
        <f t="shared" si="5"/>
        <v>721592.26</v>
      </c>
      <c r="F21" s="56">
        <f t="shared" si="5"/>
        <v>690606.83</v>
      </c>
      <c r="G21" s="56">
        <f t="shared" si="5"/>
        <v>339323.29</v>
      </c>
      <c r="H21" s="56">
        <f t="shared" si="5"/>
        <v>196922.18</v>
      </c>
      <c r="I21" s="56">
        <f t="shared" si="5"/>
        <v>286545.1</v>
      </c>
      <c r="J21" s="56">
        <f t="shared" si="5"/>
        <v>201358.53</v>
      </c>
      <c r="K21" s="56">
        <f t="shared" si="5"/>
        <v>461309.74</v>
      </c>
      <c r="L21" s="33">
        <f aca="true" t="shared" si="6" ref="L21:L28">SUM(B21:K21)</f>
        <v>4340352.54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240777.97</v>
      </c>
      <c r="C22" s="33">
        <f t="shared" si="7"/>
        <v>130683.81</v>
      </c>
      <c r="D22" s="33">
        <f t="shared" si="7"/>
        <v>317252.05</v>
      </c>
      <c r="E22" s="33">
        <f t="shared" si="7"/>
        <v>224190.85</v>
      </c>
      <c r="F22" s="33">
        <f t="shared" si="7"/>
        <v>351510.1</v>
      </c>
      <c r="G22" s="33">
        <f t="shared" si="7"/>
        <v>175171.65</v>
      </c>
      <c r="H22" s="33">
        <f t="shared" si="7"/>
        <v>86856.15</v>
      </c>
      <c r="I22" s="33">
        <f t="shared" si="7"/>
        <v>107280.08</v>
      </c>
      <c r="J22" s="33">
        <f t="shared" si="7"/>
        <v>156250.19</v>
      </c>
      <c r="K22" s="33">
        <f t="shared" si="7"/>
        <v>171978.86</v>
      </c>
      <c r="L22" s="33">
        <f t="shared" si="6"/>
        <v>1961951.71</v>
      </c>
      <c r="M22"/>
    </row>
    <row r="23" spans="1:13" ht="17.25" customHeight="1">
      <c r="A23" s="27" t="s">
        <v>24</v>
      </c>
      <c r="B23" s="33">
        <v>1303.09</v>
      </c>
      <c r="C23" s="33">
        <v>9327.34</v>
      </c>
      <c r="D23" s="33">
        <v>45461.21</v>
      </c>
      <c r="E23" s="33">
        <v>28324.65</v>
      </c>
      <c r="F23" s="33">
        <v>38798.98</v>
      </c>
      <c r="G23" s="33">
        <v>19953.81</v>
      </c>
      <c r="H23" s="33">
        <v>10811.05</v>
      </c>
      <c r="I23" s="33">
        <v>10305.82</v>
      </c>
      <c r="J23" s="33">
        <v>11110.5</v>
      </c>
      <c r="K23" s="33">
        <v>20506.42</v>
      </c>
      <c r="L23" s="33">
        <f t="shared" si="6"/>
        <v>195902.87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640.71</v>
      </c>
      <c r="C26" s="33">
        <v>417.27</v>
      </c>
      <c r="D26" s="33">
        <v>1399.87</v>
      </c>
      <c r="E26" s="33">
        <v>1095.66</v>
      </c>
      <c r="F26" s="33">
        <v>1211.42</v>
      </c>
      <c r="G26" s="33">
        <v>597.64</v>
      </c>
      <c r="H26" s="33">
        <v>331.12</v>
      </c>
      <c r="I26" s="33">
        <v>454.96</v>
      </c>
      <c r="J26" s="33">
        <v>417.27</v>
      </c>
      <c r="K26" s="33">
        <v>737.62</v>
      </c>
      <c r="L26" s="33">
        <f t="shared" si="6"/>
        <v>7303.54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4306.33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-119397.19</v>
      </c>
      <c r="C31" s="33">
        <f t="shared" si="8"/>
        <v>-16236</v>
      </c>
      <c r="D31" s="33">
        <f t="shared" si="8"/>
        <v>-57785.2</v>
      </c>
      <c r="E31" s="33">
        <f t="shared" si="8"/>
        <v>-804281.41</v>
      </c>
      <c r="F31" s="33">
        <f t="shared" si="8"/>
        <v>-40145.6</v>
      </c>
      <c r="G31" s="33">
        <f t="shared" si="8"/>
        <v>-23711.6</v>
      </c>
      <c r="H31" s="33">
        <f t="shared" si="8"/>
        <v>-17007.52</v>
      </c>
      <c r="I31" s="33">
        <f t="shared" si="8"/>
        <v>-329515.6</v>
      </c>
      <c r="J31" s="33">
        <f t="shared" si="8"/>
        <v>-11189.2</v>
      </c>
      <c r="K31" s="33">
        <f t="shared" si="8"/>
        <v>-31772.4</v>
      </c>
      <c r="L31" s="33">
        <f aca="true" t="shared" si="9" ref="L31:L38">SUM(B31:K31)</f>
        <v>-1451041.72</v>
      </c>
      <c r="M31"/>
    </row>
    <row r="32" spans="1:13" ht="18.75" customHeight="1">
      <c r="A32" s="27" t="s">
        <v>28</v>
      </c>
      <c r="B32" s="33">
        <f>B33+B34+B35+B36</f>
        <v>-16341.6</v>
      </c>
      <c r="C32" s="33">
        <f aca="true" t="shared" si="10" ref="C32:K32">C33+C34+C35+C36</f>
        <v>-16236</v>
      </c>
      <c r="D32" s="33">
        <f t="shared" si="10"/>
        <v>-57785.2</v>
      </c>
      <c r="E32" s="33">
        <f t="shared" si="10"/>
        <v>-42578.8</v>
      </c>
      <c r="F32" s="33">
        <f t="shared" si="10"/>
        <v>-40145.6</v>
      </c>
      <c r="G32" s="33">
        <f t="shared" si="10"/>
        <v>-23711.6</v>
      </c>
      <c r="H32" s="33">
        <f t="shared" si="10"/>
        <v>-10485.2</v>
      </c>
      <c r="I32" s="33">
        <f t="shared" si="10"/>
        <v>-14515.6</v>
      </c>
      <c r="J32" s="33">
        <f t="shared" si="10"/>
        <v>-11189.2</v>
      </c>
      <c r="K32" s="33">
        <f t="shared" si="10"/>
        <v>-31772.4</v>
      </c>
      <c r="L32" s="33">
        <f t="shared" si="9"/>
        <v>-264761.2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-16341.6</v>
      </c>
      <c r="C33" s="33">
        <f t="shared" si="11"/>
        <v>-16236</v>
      </c>
      <c r="D33" s="33">
        <f t="shared" si="11"/>
        <v>-57785.2</v>
      </c>
      <c r="E33" s="33">
        <f t="shared" si="11"/>
        <v>-42578.8</v>
      </c>
      <c r="F33" s="33">
        <f t="shared" si="11"/>
        <v>-40145.6</v>
      </c>
      <c r="G33" s="33">
        <f t="shared" si="11"/>
        <v>-23711.6</v>
      </c>
      <c r="H33" s="33">
        <f t="shared" si="11"/>
        <v>-10485.2</v>
      </c>
      <c r="I33" s="33">
        <f t="shared" si="11"/>
        <v>-14515.6</v>
      </c>
      <c r="J33" s="33">
        <f t="shared" si="11"/>
        <v>-11189.2</v>
      </c>
      <c r="K33" s="33">
        <f t="shared" si="11"/>
        <v>-31772.4</v>
      </c>
      <c r="L33" s="33">
        <f t="shared" si="9"/>
        <v>-264761.2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454294.5899999998</v>
      </c>
      <c r="C55" s="41">
        <f t="shared" si="16"/>
        <v>356065.76000000007</v>
      </c>
      <c r="D55" s="41">
        <f t="shared" si="16"/>
        <v>1195317.86</v>
      </c>
      <c r="E55" s="41">
        <f t="shared" si="16"/>
        <v>175389.46000000008</v>
      </c>
      <c r="F55" s="41">
        <f t="shared" si="16"/>
        <v>1044740.6299999998</v>
      </c>
      <c r="G55" s="41">
        <f t="shared" si="16"/>
        <v>511867.11</v>
      </c>
      <c r="H55" s="41">
        <f t="shared" si="16"/>
        <v>280026.1399999999</v>
      </c>
      <c r="I55" s="41">
        <f t="shared" si="16"/>
        <v>77268.50000000006</v>
      </c>
      <c r="J55" s="41">
        <f t="shared" si="16"/>
        <v>362013.77</v>
      </c>
      <c r="K55" s="41">
        <f t="shared" si="16"/>
        <v>626999.88</v>
      </c>
      <c r="L55" s="42">
        <f t="shared" si="14"/>
        <v>5083983.7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454294.5899999998</v>
      </c>
      <c r="C61" s="41">
        <f aca="true" t="shared" si="18" ref="C61:J61">SUM(C62:C73)</f>
        <v>356065.75999999995</v>
      </c>
      <c r="D61" s="41">
        <f t="shared" si="18"/>
        <v>1195317.86</v>
      </c>
      <c r="E61" s="41">
        <f t="shared" si="18"/>
        <v>175389.45</v>
      </c>
      <c r="F61" s="41">
        <f t="shared" si="18"/>
        <v>1044740.63</v>
      </c>
      <c r="G61" s="41">
        <f t="shared" si="18"/>
        <v>511867.11</v>
      </c>
      <c r="H61" s="41">
        <f t="shared" si="18"/>
        <v>280026.14</v>
      </c>
      <c r="I61" s="41">
        <f>SUM(I62:I78)</f>
        <v>77268.50000000006</v>
      </c>
      <c r="J61" s="41">
        <f t="shared" si="18"/>
        <v>362013.77</v>
      </c>
      <c r="K61" s="41">
        <f>SUM(K62:K75)</f>
        <v>626999.89</v>
      </c>
      <c r="L61" s="46">
        <f>SUM(B61:K61)</f>
        <v>5083983.7</v>
      </c>
      <c r="M61" s="40"/>
    </row>
    <row r="62" spans="1:13" ht="18.75" customHeight="1">
      <c r="A62" s="47" t="s">
        <v>46</v>
      </c>
      <c r="B62" s="48">
        <f>+B55</f>
        <v>454294.5899999998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454294.5899999998</v>
      </c>
      <c r="M62"/>
    </row>
    <row r="63" spans="1:13" ht="18.75" customHeight="1">
      <c r="A63" s="47" t="s">
        <v>55</v>
      </c>
      <c r="B63" s="17">
        <v>0</v>
      </c>
      <c r="C63" s="48">
        <v>311201.47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311201.47</v>
      </c>
      <c r="M63"/>
    </row>
    <row r="64" spans="1:13" ht="18.75" customHeight="1">
      <c r="A64" s="47" t="s">
        <v>56</v>
      </c>
      <c r="B64" s="17">
        <v>0</v>
      </c>
      <c r="C64" s="48">
        <v>44864.29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44864.29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1195317.86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1195317.86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175389.45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175389.45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1044740.63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1044740.63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511867.11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511867.11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280026.14</v>
      </c>
      <c r="I69" s="17">
        <v>0</v>
      </c>
      <c r="J69" s="17">
        <v>0</v>
      </c>
      <c r="K69" s="17"/>
      <c r="L69" s="46">
        <f t="shared" si="19"/>
        <v>280026.14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77268.50000000006</v>
      </c>
      <c r="J70" s="17">
        <v>0</v>
      </c>
      <c r="K70" s="17"/>
      <c r="L70" s="46">
        <f t="shared" si="19"/>
        <v>77268.50000000006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362013.77</v>
      </c>
      <c r="K71" s="17">
        <v>0</v>
      </c>
      <c r="L71" s="46">
        <f t="shared" si="19"/>
        <v>362013.77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347107.14</v>
      </c>
      <c r="L72" s="46">
        <f t="shared" si="19"/>
        <v>347107.14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279892.75</v>
      </c>
      <c r="L73" s="46">
        <f t="shared" si="19"/>
        <v>279892.75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3.5">
      <c r="J79"/>
      <c r="K79"/>
    </row>
    <row r="80" ht="13.5">
      <c r="K80"/>
    </row>
    <row r="81" ht="13.5">
      <c r="K81"/>
    </row>
    <row r="82" ht="13.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2023-06-15T20:20:03Z</dcterms:modified>
  <cp:category/>
  <cp:version/>
  <cp:contentType/>
  <cp:contentStatus/>
</cp:coreProperties>
</file>