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19482" windowHeight="9205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<sst xmlns="http://schemas.openxmlformats.org/spreadsheetml/2006/main" count="86" uniqueCount="85">
  <si>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</si>
  <si>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</si>
  <si>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</si>
  <si>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</si>
  <si>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</si>
  <si>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</si>
  <si>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</si>
  <si>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</si>
  <si>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</si>
  <si>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</si>
  <si>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</si>
  <si>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</si>
  <si>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</si>
  <si>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</si>
  <si>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</si>
  <si>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</si>
  <si>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</si>
  <si>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</si>
  <si>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</si>
  <si>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</si>
  <si>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</si>
  <si>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</si>
  <si>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</si>
  <si>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</si>
  <si>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</si>
  <si>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</si>
  <si>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</si>
  <si>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</si>
  <si>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</si>
  <si>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</si>
  <si>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</si>
  <si>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</si>
  <si>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</si>
  <si>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</si>
  <si>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</si>
  <si>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</si>
  <si>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</si>
  <si>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</si>
  <si>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</si>
  <si>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</si>
  <si>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</si>
  <si>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</si>
  <si>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</si>
  <si>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</si>
  <si>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</si>
  <si>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</si>
  <si>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</si>
  <si>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</si>
  <si>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</si>
  <si>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</si>
  <si>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</si>
  <si>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</si>
  <si>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</si>
  <si>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</si>
  <si>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</si>
  <si>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</si>
  <si>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</si>
  <si>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</si>
  <si>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</si>
  <si>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</si>
  <si>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</si>
  <si>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</si>
  <si>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</si>
  <si>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</si>
  <si>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</si>
  <si>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</si>
  <si>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</si>
  <si>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</si>
  <si>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</si>
  <si>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</si>
  <si>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</si>
  <si>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</si>
  <si>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</si>
  <si>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</si>
  <si>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</si>
  <si>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</si>
  <si>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</si>
  <si>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</si>
  <si>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</si>
  <si>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</si>
  <si>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</si>
  <si>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</si>
  <si>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</si>
  <si>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</si>
  <si>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07/06/23 - VENCIMENTO 15/06/23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</si>
</sst>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91150</v>
      </c>
      <c r="C7" s="10">
        <f aca="true" t="shared" si="0" ref="C7:K7">C8+C11</f>
        <v>112272</v>
      </c>
      <c r="D7" s="10">
        <f t="shared" si="0"/>
        <v>338727</v>
      </c>
      <c r="E7" s="10">
        <f t="shared" si="0"/>
        <v>267022</v>
      </c>
      <c r="F7" s="10">
        <f t="shared" si="0"/>
        <v>276444</v>
      </c>
      <c r="G7" s="10">
        <f t="shared" si="0"/>
        <v>158376</v>
      </c>
      <c r="H7" s="10">
        <f t="shared" si="0"/>
        <v>88667</v>
      </c>
      <c r="I7" s="10">
        <f t="shared" si="0"/>
        <v>123853</v>
      </c>
      <c r="J7" s="10">
        <f t="shared" si="0"/>
        <v>127522</v>
      </c>
      <c r="K7" s="10">
        <f t="shared" si="0"/>
        <v>230265</v>
      </c>
      <c r="L7" s="10">
        <f aca="true" t="shared" si="1" ref="L7:L13">SUM(B7:K7)</f>
        <v>1814298</v>
      </c>
      <c r="M7" s="11"/>
    </row>
    <row r="8" spans="1:13" ht="17.25" customHeight="1">
      <c r="A8" s="12" t="s">
        <v>82</v>
      </c>
      <c r="B8" s="13">
        <f>B9+B10</f>
        <v>5096</v>
      </c>
      <c r="C8" s="13">
        <f aca="true" t="shared" si="2" ref="C8:K8">C9+C10</f>
        <v>5906</v>
      </c>
      <c r="D8" s="13">
        <f t="shared" si="2"/>
        <v>18174</v>
      </c>
      <c r="E8" s="13">
        <f t="shared" si="2"/>
        <v>12714</v>
      </c>
      <c r="F8" s="13">
        <f t="shared" si="2"/>
        <v>11499</v>
      </c>
      <c r="G8" s="13">
        <f t="shared" si="2"/>
        <v>9178</v>
      </c>
      <c r="H8" s="13">
        <f t="shared" si="2"/>
        <v>4587</v>
      </c>
      <c r="I8" s="13">
        <f t="shared" si="2"/>
        <v>5032</v>
      </c>
      <c r="J8" s="13">
        <f t="shared" si="2"/>
        <v>6943</v>
      </c>
      <c r="K8" s="13">
        <f t="shared" si="2"/>
        <v>11679</v>
      </c>
      <c r="L8" s="13">
        <f t="shared" si="1"/>
        <v>90808</v>
      </c>
      <c r="M8"/>
    </row>
    <row r="9" spans="1:13" ht="17.25" customHeight="1">
      <c r="A9" s="14" t="s">
        <v>18</v>
      </c>
      <c r="B9" s="15">
        <v>5091</v>
      </c>
      <c r="C9" s="15">
        <v>5906</v>
      </c>
      <c r="D9" s="15">
        <v>18174</v>
      </c>
      <c r="E9" s="15">
        <v>12712</v>
      </c>
      <c r="F9" s="15">
        <v>11499</v>
      </c>
      <c r="G9" s="15">
        <v>9178</v>
      </c>
      <c r="H9" s="15">
        <v>4512</v>
      </c>
      <c r="I9" s="15">
        <v>5032</v>
      </c>
      <c r="J9" s="15">
        <v>6943</v>
      </c>
      <c r="K9" s="15">
        <v>11679</v>
      </c>
      <c r="L9" s="13">
        <f t="shared" si="1"/>
        <v>90726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75</v>
      </c>
      <c r="I10" s="15">
        <v>0</v>
      </c>
      <c r="J10" s="15">
        <v>0</v>
      </c>
      <c r="K10" s="15">
        <v>0</v>
      </c>
      <c r="L10" s="13">
        <f t="shared" si="1"/>
        <v>82</v>
      </c>
      <c r="M10"/>
    </row>
    <row r="11" spans="1:13" ht="17.25" customHeight="1">
      <c r="A11" s="12" t="s">
        <v>71</v>
      </c>
      <c r="B11" s="15">
        <v>86054</v>
      </c>
      <c r="C11" s="15">
        <v>106366</v>
      </c>
      <c r="D11" s="15">
        <v>320553</v>
      </c>
      <c r="E11" s="15">
        <v>254308</v>
      </c>
      <c r="F11" s="15">
        <v>264945</v>
      </c>
      <c r="G11" s="15">
        <v>149198</v>
      </c>
      <c r="H11" s="15">
        <v>84080</v>
      </c>
      <c r="I11" s="15">
        <v>118821</v>
      </c>
      <c r="J11" s="15">
        <v>120579</v>
      </c>
      <c r="K11" s="15">
        <v>218586</v>
      </c>
      <c r="L11" s="13">
        <f t="shared" si="1"/>
        <v>1723490</v>
      </c>
      <c r="M11" s="60"/>
    </row>
    <row r="12" spans="1:13" ht="17.25" customHeight="1">
      <c r="A12" s="14" t="s">
        <v>83</v>
      </c>
      <c r="B12" s="15">
        <v>10447</v>
      </c>
      <c r="C12" s="15">
        <v>8428</v>
      </c>
      <c r="D12" s="15">
        <v>29493</v>
      </c>
      <c r="E12" s="15">
        <v>27187</v>
      </c>
      <c r="F12" s="15">
        <v>24395</v>
      </c>
      <c r="G12" s="15">
        <v>14576</v>
      </c>
      <c r="H12" s="15">
        <v>7804</v>
      </c>
      <c r="I12" s="15">
        <v>7344</v>
      </c>
      <c r="J12" s="15">
        <v>8622</v>
      </c>
      <c r="K12" s="15">
        <v>15104</v>
      </c>
      <c r="L12" s="13">
        <f t="shared" si="1"/>
        <v>153400</v>
      </c>
      <c r="M12" s="60"/>
    </row>
    <row r="13" spans="1:13" ht="17.25" customHeight="1">
      <c r="A13" s="14" t="s">
        <v>72</v>
      </c>
      <c r="B13" s="15">
        <f>+B11-B12</f>
        <v>75607</v>
      </c>
      <c r="C13" s="15">
        <f aca="true" t="shared" si="3" ref="C13:K13">+C11-C12</f>
        <v>97938</v>
      </c>
      <c r="D13" s="15">
        <f t="shared" si="3"/>
        <v>291060</v>
      </c>
      <c r="E13" s="15">
        <f t="shared" si="3"/>
        <v>227121</v>
      </c>
      <c r="F13" s="15">
        <f t="shared" si="3"/>
        <v>240550</v>
      </c>
      <c r="G13" s="15">
        <f t="shared" si="3"/>
        <v>134622</v>
      </c>
      <c r="H13" s="15">
        <f t="shared" si="3"/>
        <v>76276</v>
      </c>
      <c r="I13" s="15">
        <f t="shared" si="3"/>
        <v>111477</v>
      </c>
      <c r="J13" s="15">
        <f t="shared" si="3"/>
        <v>111957</v>
      </c>
      <c r="K13" s="15">
        <f t="shared" si="3"/>
        <v>203482</v>
      </c>
      <c r="L13" s="13">
        <f t="shared" si="1"/>
        <v>1570090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1.230933717965036</v>
      </c>
      <c r="C18" s="22">
        <v>1.161657461491495</v>
      </c>
      <c r="D18" s="22">
        <v>1.032195696017073</v>
      </c>
      <c r="E18" s="22">
        <v>1.053785687905319</v>
      </c>
      <c r="F18" s="22">
        <v>1.190676792255946</v>
      </c>
      <c r="G18" s="22">
        <v>1.141013068232495</v>
      </c>
      <c r="H18" s="22">
        <v>1.064635912658154</v>
      </c>
      <c r="I18" s="22">
        <v>1.140380094818123</v>
      </c>
      <c r="J18" s="22">
        <v>1.25055841676042</v>
      </c>
      <c r="K18" s="22">
        <v>1.078236497877343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67</v>
      </c>
      <c r="B20" s="25">
        <f>SUM(B21:B28)</f>
        <v>812218.3099999999</v>
      </c>
      <c r="C20" s="25">
        <f aca="true" t="shared" si="4" ref="C20:K20">SUM(C21:C28)</f>
        <v>546501.1699999998</v>
      </c>
      <c r="D20" s="25">
        <f t="shared" si="4"/>
        <v>1754945.08</v>
      </c>
      <c r="E20" s="25">
        <f t="shared" si="4"/>
        <v>1416783.2099999997</v>
      </c>
      <c r="F20" s="25">
        <f t="shared" si="4"/>
        <v>1484389.9499999997</v>
      </c>
      <c r="G20" s="25">
        <f t="shared" si="4"/>
        <v>892963.32</v>
      </c>
      <c r="H20" s="25">
        <f t="shared" si="4"/>
        <v>516663.01</v>
      </c>
      <c r="I20" s="25">
        <f t="shared" si="4"/>
        <v>630432.8299999998</v>
      </c>
      <c r="J20" s="25">
        <f t="shared" si="4"/>
        <v>771767.6299999999</v>
      </c>
      <c r="K20" s="25">
        <f t="shared" si="4"/>
        <v>980355.21</v>
      </c>
      <c r="L20" s="25">
        <f>SUM(B20:K20)</f>
        <v>9807019.719999999</v>
      </c>
      <c r="M20"/>
    </row>
    <row r="21" spans="1:13" ht="17.25" customHeight="1">
      <c r="A21" s="26" t="s">
        <v>22</v>
      </c>
      <c r="B21" s="56">
        <f>ROUND((B15+B16)*B7,2)</f>
        <v>654940.1</v>
      </c>
      <c r="C21" s="56">
        <f aca="true" t="shared" si="5" ref="C21:K21">ROUND((C15+C16)*C7,2)</f>
        <v>454544.42</v>
      </c>
      <c r="D21" s="56">
        <f t="shared" si="5"/>
        <v>1632156.05</v>
      </c>
      <c r="E21" s="56">
        <f t="shared" si="5"/>
        <v>1303307.68</v>
      </c>
      <c r="F21" s="56">
        <f t="shared" si="5"/>
        <v>1192192.39</v>
      </c>
      <c r="G21" s="56">
        <f t="shared" si="5"/>
        <v>751018.99</v>
      </c>
      <c r="H21" s="56">
        <f t="shared" si="5"/>
        <v>463143.21</v>
      </c>
      <c r="I21" s="56">
        <f t="shared" si="5"/>
        <v>536370.19</v>
      </c>
      <c r="J21" s="56">
        <f t="shared" si="5"/>
        <v>594775.36</v>
      </c>
      <c r="K21" s="56">
        <f t="shared" si="5"/>
        <v>877010.31</v>
      </c>
      <c r="L21" s="33">
        <f aca="true" t="shared" si="6" ref="L21:L28">SUM(B21:K21)</f>
        <v>8459458.7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151247.75</v>
      </c>
      <c r="C22" s="33">
        <f t="shared" si="7"/>
        <v>73480.5</v>
      </c>
      <c r="D22" s="33">
        <f t="shared" si="7"/>
        <v>52548.4</v>
      </c>
      <c r="E22" s="33">
        <f t="shared" si="7"/>
        <v>70099.3</v>
      </c>
      <c r="F22" s="33">
        <f t="shared" si="7"/>
        <v>227323.42</v>
      </c>
      <c r="G22" s="33">
        <f t="shared" si="7"/>
        <v>105903.49</v>
      </c>
      <c r="H22" s="33">
        <f t="shared" si="7"/>
        <v>29935.68</v>
      </c>
      <c r="I22" s="33">
        <f t="shared" si="7"/>
        <v>75295.7</v>
      </c>
      <c r="J22" s="33">
        <f t="shared" si="7"/>
        <v>149025.97</v>
      </c>
      <c r="K22" s="33">
        <f t="shared" si="7"/>
        <v>68614.22</v>
      </c>
      <c r="L22" s="33">
        <f t="shared" si="6"/>
        <v>1003474.4299999999</v>
      </c>
      <c r="M22"/>
    </row>
    <row r="23" spans="1:13" ht="17.25" customHeight="1">
      <c r="A23" s="27" t="s">
        <v>24</v>
      </c>
      <c r="B23" s="33">
        <v>3140.92</v>
      </c>
      <c r="C23" s="33">
        <v>15911.33</v>
      </c>
      <c r="D23" s="33">
        <v>64133.58</v>
      </c>
      <c r="E23" s="33">
        <v>37807.73</v>
      </c>
      <c r="F23" s="33">
        <v>60960.35</v>
      </c>
      <c r="G23" s="33">
        <v>34813.97</v>
      </c>
      <c r="H23" s="33">
        <v>21069.84</v>
      </c>
      <c r="I23" s="33">
        <v>16078.85</v>
      </c>
      <c r="J23" s="33">
        <v>23299.49</v>
      </c>
      <c r="K23" s="33">
        <v>29729.19</v>
      </c>
      <c r="L23" s="33">
        <f t="shared" si="6"/>
        <v>306945.25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632.63</v>
      </c>
      <c r="C26" s="33">
        <v>425.34</v>
      </c>
      <c r="D26" s="33">
        <v>1364.87</v>
      </c>
      <c r="E26" s="33">
        <v>1101.05</v>
      </c>
      <c r="F26" s="33">
        <v>1154.89</v>
      </c>
      <c r="G26" s="33">
        <v>694.55</v>
      </c>
      <c r="H26" s="33">
        <v>401.12</v>
      </c>
      <c r="I26" s="33">
        <v>489.95</v>
      </c>
      <c r="J26" s="33">
        <v>600.33</v>
      </c>
      <c r="K26" s="33">
        <v>761.85</v>
      </c>
      <c r="L26" s="33">
        <f t="shared" si="6"/>
        <v>7626.580000000001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337.69</v>
      </c>
      <c r="K27" s="33">
        <v>455.53</v>
      </c>
      <c r="L27" s="33">
        <f t="shared" si="6"/>
        <v>4306.33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" customHeight="1">
      <c r="A30" s="2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-125455.98999999999</v>
      </c>
      <c r="C31" s="33">
        <f t="shared" si="8"/>
        <v>-25986.4</v>
      </c>
      <c r="D31" s="33">
        <f t="shared" si="8"/>
        <v>-79965.6</v>
      </c>
      <c r="E31" s="33">
        <f t="shared" si="8"/>
        <v>-61635.410000000105</v>
      </c>
      <c r="F31" s="33">
        <f t="shared" si="8"/>
        <v>-50595.6</v>
      </c>
      <c r="G31" s="33">
        <f t="shared" si="8"/>
        <v>-40383.2</v>
      </c>
      <c r="H31" s="33">
        <f t="shared" si="8"/>
        <v>-26375.12</v>
      </c>
      <c r="I31" s="33">
        <f t="shared" si="8"/>
        <v>-30581.62</v>
      </c>
      <c r="J31" s="33">
        <f t="shared" si="8"/>
        <v>-30549.2</v>
      </c>
      <c r="K31" s="33">
        <f t="shared" si="8"/>
        <v>-51387.6</v>
      </c>
      <c r="L31" s="33">
        <f aca="true" t="shared" si="9" ref="L31:L38">SUM(B31:K31)</f>
        <v>-522915.74000000005</v>
      </c>
      <c r="M31"/>
    </row>
    <row r="32" spans="1:13" ht="18.75" customHeight="1">
      <c r="A32" s="27" t="s">
        <v>28</v>
      </c>
      <c r="B32" s="33">
        <f>B33+B34+B35+B36</f>
        <v>-22400.4</v>
      </c>
      <c r="C32" s="33">
        <f aca="true" t="shared" si="10" ref="C32:K32">C33+C34+C35+C36</f>
        <v>-25986.4</v>
      </c>
      <c r="D32" s="33">
        <f t="shared" si="10"/>
        <v>-79965.6</v>
      </c>
      <c r="E32" s="33">
        <f t="shared" si="10"/>
        <v>-55932.8</v>
      </c>
      <c r="F32" s="33">
        <f t="shared" si="10"/>
        <v>-50595.6</v>
      </c>
      <c r="G32" s="33">
        <f t="shared" si="10"/>
        <v>-40383.2</v>
      </c>
      <c r="H32" s="33">
        <f t="shared" si="10"/>
        <v>-19852.8</v>
      </c>
      <c r="I32" s="33">
        <f t="shared" si="10"/>
        <v>-30581.62</v>
      </c>
      <c r="J32" s="33">
        <f t="shared" si="10"/>
        <v>-30549.2</v>
      </c>
      <c r="K32" s="33">
        <f t="shared" si="10"/>
        <v>-51387.6</v>
      </c>
      <c r="L32" s="33">
        <f t="shared" si="9"/>
        <v>-407635.22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-22400.4</v>
      </c>
      <c r="C33" s="33">
        <f t="shared" si="11"/>
        <v>-25986.4</v>
      </c>
      <c r="D33" s="33">
        <f t="shared" si="11"/>
        <v>-79965.6</v>
      </c>
      <c r="E33" s="33">
        <f t="shared" si="11"/>
        <v>-55932.8</v>
      </c>
      <c r="F33" s="33">
        <f t="shared" si="11"/>
        <v>-50595.6</v>
      </c>
      <c r="G33" s="33">
        <f t="shared" si="11"/>
        <v>-40383.2</v>
      </c>
      <c r="H33" s="33">
        <f t="shared" si="11"/>
        <v>-19852.8</v>
      </c>
      <c r="I33" s="33">
        <f t="shared" si="11"/>
        <v>-22140.8</v>
      </c>
      <c r="J33" s="33">
        <f t="shared" si="11"/>
        <v>-30549.2</v>
      </c>
      <c r="K33" s="33">
        <f t="shared" si="11"/>
        <v>-51387.6</v>
      </c>
      <c r="L33" s="33">
        <f t="shared" si="9"/>
        <v>-399194.39999999997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-8440.82</v>
      </c>
      <c r="J36" s="17">
        <v>0</v>
      </c>
      <c r="K36" s="17">
        <v>0</v>
      </c>
      <c r="L36" s="33">
        <f t="shared" si="9"/>
        <v>-8440.82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30"/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686762.32</v>
      </c>
      <c r="C55" s="41">
        <f t="shared" si="16"/>
        <v>520514.7699999998</v>
      </c>
      <c r="D55" s="41">
        <f t="shared" si="16"/>
        <v>1674979.48</v>
      </c>
      <c r="E55" s="41">
        <f t="shared" si="16"/>
        <v>1355147.7999999996</v>
      </c>
      <c r="F55" s="41">
        <f t="shared" si="16"/>
        <v>1433794.3499999996</v>
      </c>
      <c r="G55" s="41">
        <f t="shared" si="16"/>
        <v>852580.12</v>
      </c>
      <c r="H55" s="41">
        <f t="shared" si="16"/>
        <v>490287.89</v>
      </c>
      <c r="I55" s="41">
        <f t="shared" si="16"/>
        <v>599851.2099999998</v>
      </c>
      <c r="J55" s="41">
        <f t="shared" si="16"/>
        <v>741218.4299999999</v>
      </c>
      <c r="K55" s="41">
        <f t="shared" si="16"/>
        <v>928967.61</v>
      </c>
      <c r="L55" s="42">
        <f t="shared" si="14"/>
        <v>9284103.979999999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ht="18.75" customHeight="1">
      <c r="A61" s="45" t="s">
        <v>45</v>
      </c>
      <c r="B61" s="41">
        <f>SUM(B62:B75)</f>
        <v>686762.32</v>
      </c>
      <c r="C61" s="41">
        <f aca="true" t="shared" si="18" ref="C61:J61">SUM(C62:C73)</f>
        <v>520514.76</v>
      </c>
      <c r="D61" s="41">
        <f t="shared" si="18"/>
        <v>1674979.48</v>
      </c>
      <c r="E61" s="41">
        <f t="shared" si="18"/>
        <v>1355147.8</v>
      </c>
      <c r="F61" s="41">
        <f t="shared" si="18"/>
        <v>1433794.36</v>
      </c>
      <c r="G61" s="41">
        <f t="shared" si="18"/>
        <v>852580.12</v>
      </c>
      <c r="H61" s="41">
        <f t="shared" si="18"/>
        <v>490287.89</v>
      </c>
      <c r="I61" s="41">
        <f>SUM(I62:I78)</f>
        <v>599851.2099999998</v>
      </c>
      <c r="J61" s="41">
        <f t="shared" si="18"/>
        <v>741218.4299999999</v>
      </c>
      <c r="K61" s="41">
        <f>SUM(K62:K75)</f>
        <v>928967.6000000001</v>
      </c>
      <c r="L61" s="46">
        <f>SUM(B61:K61)</f>
        <v>9284103.97</v>
      </c>
      <c r="M61" s="40"/>
    </row>
    <row r="62" spans="1:13" ht="18.75" customHeight="1">
      <c r="A62" s="47" t="s">
        <v>46</v>
      </c>
      <c r="B62" s="48">
        <f>+B55</f>
        <v>686762.32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686762.32</v>
      </c>
      <c r="M62"/>
    </row>
    <row r="63" spans="1:13" ht="18.75" customHeight="1">
      <c r="A63" s="47" t="s">
        <v>55</v>
      </c>
      <c r="B63" s="17">
        <v>0</v>
      </c>
      <c r="C63" s="48">
        <v>455034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455034</v>
      </c>
      <c r="M63"/>
    </row>
    <row r="64" spans="1:13" ht="18.75" customHeight="1">
      <c r="A64" s="47" t="s">
        <v>56</v>
      </c>
      <c r="B64" s="17">
        <v>0</v>
      </c>
      <c r="C64" s="48">
        <v>65480.76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65480.76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1674979.48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1674979.48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1355147.8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1355147.8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1433794.36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1433794.36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852580.12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852580.12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490287.89</v>
      </c>
      <c r="I69" s="17">
        <v>0</v>
      </c>
      <c r="J69" s="17">
        <v>0</v>
      </c>
      <c r="K69" s="17"/>
      <c r="L69" s="46">
        <f t="shared" si="19"/>
        <v>490287.89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f>+I55</f>
        <v>599851.2099999998</v>
      </c>
      <c r="J70" s="17">
        <v>0</v>
      </c>
      <c r="K70" s="17"/>
      <c r="L70" s="46">
        <f t="shared" si="19"/>
        <v>599851.2099999998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f>+J55</f>
        <v>741218.4299999999</v>
      </c>
      <c r="K71" s="17">
        <v>0</v>
      </c>
      <c r="L71" s="46">
        <f t="shared" si="19"/>
        <v>741218.4299999999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543353.15</v>
      </c>
      <c r="L72" s="46">
        <f t="shared" si="19"/>
        <v>543353.15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385614.45</v>
      </c>
      <c r="L73" s="46">
        <f t="shared" si="19"/>
        <v>385614.45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/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3.5">
      <c r="J79"/>
      <c r="K79"/>
    </row>
    <row r="80" ht="13.5">
      <c r="K80"/>
    </row>
    <row r="81" ht="13.5">
      <c r="K81"/>
    </row>
    <row r="82" ht="13.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2023-06-15T12:49:13Z</dcterms:modified>
  <cp:category/>
  <cp:version/>
  <cp:contentType/>
  <cp:contentStatus/>
</cp:coreProperties>
</file>