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7" yWindow="706" windowWidth="19482" windowHeight="9205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<sst xmlns="http://schemas.openxmlformats.org/spreadsheetml/2006/main" count="86" uniqueCount="85">
  <si>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</si>
  <si>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</si>
  <si>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</si>
  <si>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</si>
  <si>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</si>
  <si>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</si>
  <si>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</si>
  <si>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</si>
  <si>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</si>
  <si>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</si>
  <si>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</si>
  <si>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</si>
  <si>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</si>
  <si>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</si>
  <si>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</si>
  <si>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</si>
  <si>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</si>
  <si>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</si>
  <si>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</si>
  <si>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</si>
  <si>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</si>
  <si>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</si>
  <si>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</si>
  <si>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</si>
  <si>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</si>
  <si>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</si>
  <si>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</si>
  <si>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</si>
  <si>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</si>
  <si>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</si>
  <si>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</si>
  <si>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</si>
  <si>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</si>
  <si>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</si>
  <si>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</si>
  <si>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</si>
  <si>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</si>
  <si>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</si>
  <si>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</si>
  <si>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</si>
  <si>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</si>
  <si>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</si>
  <si>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</si>
  <si>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</si>
  <si>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</si>
  <si>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</si>
  <si>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</si>
  <si>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</si>
  <si>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</si>
  <si>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</si>
  <si>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</si>
  <si>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</si>
  <si>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</si>
  <si>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</si>
  <si>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</si>
  <si>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</si>
  <si>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</si>
  <si>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</si>
  <si>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</si>
  <si>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</si>
  <si>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</si>
  <si>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</si>
  <si>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</si>
  <si>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</si>
  <si>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</si>
  <si>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</si>
  <si>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</si>
  <si>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</si>
  <si>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</si>
  <si>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</si>
  <si>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</si>
  <si>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</si>
  <si>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</si>
  <si>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</si>
  <si>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</si>
  <si>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</si>
  <si>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</si>
  <si>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</si>
  <si>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</si>
  <si>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</si>
  <si>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</si>
  <si>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</si>
  <si>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</si>
  <si>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</si>
  <si>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06/06/23 - VENCIMENTO 14/06/23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</si>
</sst>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90403</v>
      </c>
      <c r="C7" s="10">
        <f aca="true" t="shared" si="0" ref="C7:K7">C8+C11</f>
        <v>107968</v>
      </c>
      <c r="D7" s="10">
        <f t="shared" si="0"/>
        <v>323488</v>
      </c>
      <c r="E7" s="10">
        <f t="shared" si="0"/>
        <v>248782</v>
      </c>
      <c r="F7" s="10">
        <f t="shared" si="0"/>
        <v>266749</v>
      </c>
      <c r="G7" s="10">
        <f t="shared" si="0"/>
        <v>151895</v>
      </c>
      <c r="H7" s="10">
        <f t="shared" si="0"/>
        <v>86964</v>
      </c>
      <c r="I7" s="10">
        <f t="shared" si="0"/>
        <v>119552</v>
      </c>
      <c r="J7" s="10">
        <f t="shared" si="0"/>
        <v>125298</v>
      </c>
      <c r="K7" s="10">
        <f t="shared" si="0"/>
        <v>218376</v>
      </c>
      <c r="L7" s="10">
        <f aca="true" t="shared" si="1" ref="L7:L13">SUM(B7:K7)</f>
        <v>1739475</v>
      </c>
      <c r="M7" s="11"/>
    </row>
    <row r="8" spans="1:13" ht="17.25" customHeight="1">
      <c r="A8" s="12" t="s">
        <v>82</v>
      </c>
      <c r="B8" s="13">
        <f>B9+B10</f>
        <v>5038</v>
      </c>
      <c r="C8" s="13">
        <f aca="true" t="shared" si="2" ref="C8:K8">C9+C10</f>
        <v>5529</v>
      </c>
      <c r="D8" s="13">
        <f t="shared" si="2"/>
        <v>17038</v>
      </c>
      <c r="E8" s="13">
        <f t="shared" si="2"/>
        <v>11592</v>
      </c>
      <c r="F8" s="13">
        <f t="shared" si="2"/>
        <v>10997</v>
      </c>
      <c r="G8" s="13">
        <f t="shared" si="2"/>
        <v>8612</v>
      </c>
      <c r="H8" s="13">
        <f t="shared" si="2"/>
        <v>4310</v>
      </c>
      <c r="I8" s="13">
        <f t="shared" si="2"/>
        <v>4875</v>
      </c>
      <c r="J8" s="13">
        <f t="shared" si="2"/>
        <v>6445</v>
      </c>
      <c r="K8" s="13">
        <f t="shared" si="2"/>
        <v>10633</v>
      </c>
      <c r="L8" s="13">
        <f t="shared" si="1"/>
        <v>85069</v>
      </c>
      <c r="M8"/>
    </row>
    <row r="9" spans="1:13" ht="17.25" customHeight="1">
      <c r="A9" s="14" t="s">
        <v>18</v>
      </c>
      <c r="B9" s="15">
        <v>5037</v>
      </c>
      <c r="C9" s="15">
        <v>5529</v>
      </c>
      <c r="D9" s="15">
        <v>17038</v>
      </c>
      <c r="E9" s="15">
        <v>11591</v>
      </c>
      <c r="F9" s="15">
        <v>10997</v>
      </c>
      <c r="G9" s="15">
        <v>8612</v>
      </c>
      <c r="H9" s="15">
        <v>4268</v>
      </c>
      <c r="I9" s="15">
        <v>4875</v>
      </c>
      <c r="J9" s="15">
        <v>6445</v>
      </c>
      <c r="K9" s="15">
        <v>10633</v>
      </c>
      <c r="L9" s="13">
        <f t="shared" si="1"/>
        <v>85025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42</v>
      </c>
      <c r="I10" s="15">
        <v>0</v>
      </c>
      <c r="J10" s="15">
        <v>0</v>
      </c>
      <c r="K10" s="15">
        <v>0</v>
      </c>
      <c r="L10" s="13">
        <f t="shared" si="1"/>
        <v>44</v>
      </c>
      <c r="M10"/>
    </row>
    <row r="11" spans="1:13" ht="17.25" customHeight="1">
      <c r="A11" s="12" t="s">
        <v>71</v>
      </c>
      <c r="B11" s="15">
        <v>85365</v>
      </c>
      <c r="C11" s="15">
        <v>102439</v>
      </c>
      <c r="D11" s="15">
        <v>306450</v>
      </c>
      <c r="E11" s="15">
        <v>237190</v>
      </c>
      <c r="F11" s="15">
        <v>255752</v>
      </c>
      <c r="G11" s="15">
        <v>143283</v>
      </c>
      <c r="H11" s="15">
        <v>82654</v>
      </c>
      <c r="I11" s="15">
        <v>114677</v>
      </c>
      <c r="J11" s="15">
        <v>118853</v>
      </c>
      <c r="K11" s="15">
        <v>207743</v>
      </c>
      <c r="L11" s="13">
        <f t="shared" si="1"/>
        <v>1654406</v>
      </c>
      <c r="M11" s="60"/>
    </row>
    <row r="12" spans="1:13" ht="17.25" customHeight="1">
      <c r="A12" s="14" t="s">
        <v>83</v>
      </c>
      <c r="B12" s="15">
        <v>10069</v>
      </c>
      <c r="C12" s="15">
        <v>7789</v>
      </c>
      <c r="D12" s="15">
        <v>27034</v>
      </c>
      <c r="E12" s="15">
        <v>23928</v>
      </c>
      <c r="F12" s="15">
        <v>22467</v>
      </c>
      <c r="G12" s="15">
        <v>13632</v>
      </c>
      <c r="H12" s="15">
        <v>7299</v>
      </c>
      <c r="I12" s="15">
        <v>6815</v>
      </c>
      <c r="J12" s="15">
        <v>8290</v>
      </c>
      <c r="K12" s="15">
        <v>14171</v>
      </c>
      <c r="L12" s="13">
        <f t="shared" si="1"/>
        <v>141494</v>
      </c>
      <c r="M12" s="60"/>
    </row>
    <row r="13" spans="1:13" ht="17.25" customHeight="1">
      <c r="A13" s="14" t="s">
        <v>72</v>
      </c>
      <c r="B13" s="15">
        <f>+B11-B12</f>
        <v>75296</v>
      </c>
      <c r="C13" s="15">
        <f aca="true" t="shared" si="3" ref="C13:K13">+C11-C12</f>
        <v>94650</v>
      </c>
      <c r="D13" s="15">
        <f t="shared" si="3"/>
        <v>279416</v>
      </c>
      <c r="E13" s="15">
        <f t="shared" si="3"/>
        <v>213262</v>
      </c>
      <c r="F13" s="15">
        <f t="shared" si="3"/>
        <v>233285</v>
      </c>
      <c r="G13" s="15">
        <f t="shared" si="3"/>
        <v>129651</v>
      </c>
      <c r="H13" s="15">
        <f t="shared" si="3"/>
        <v>75355</v>
      </c>
      <c r="I13" s="15">
        <f t="shared" si="3"/>
        <v>107862</v>
      </c>
      <c r="J13" s="15">
        <f t="shared" si="3"/>
        <v>110563</v>
      </c>
      <c r="K13" s="15">
        <f t="shared" si="3"/>
        <v>193572</v>
      </c>
      <c r="L13" s="13">
        <f t="shared" si="1"/>
        <v>1512912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/>
      <c r="C17" s="17"/>
      <c r="D17" s="21"/>
      <c r="E17" s="21"/>
      <c r="F17" s="21"/>
      <c r="G17" s="21"/>
      <c r="H17" s="21"/>
      <c r="I17" s="21"/>
      <c r="J17" s="21"/>
      <c r="K17" s="21"/>
      <c r="L17" s="18"/>
    </row>
    <row r="18" spans="1:12" ht="13.5" customHeight="1">
      <c r="A18" s="19" t="s">
        <v>21</v>
      </c>
      <c r="B18" s="22">
        <v>1.238487068104693</v>
      </c>
      <c r="C18" s="22">
        <v>1.198774848742304</v>
      </c>
      <c r="D18" s="22">
        <v>1.070841369501639</v>
      </c>
      <c r="E18" s="22">
        <v>1.120208951478946</v>
      </c>
      <c r="F18" s="22">
        <v>1.227948202511944</v>
      </c>
      <c r="G18" s="22">
        <v>1.185330299395943</v>
      </c>
      <c r="H18" s="22">
        <v>1.080871452797819</v>
      </c>
      <c r="I18" s="22">
        <v>1.176021690141041</v>
      </c>
      <c r="J18" s="22">
        <v>1.272703579497158</v>
      </c>
      <c r="K18" s="22">
        <v>1.126497665311409</v>
      </c>
      <c r="L18" s="18"/>
    </row>
    <row r="19" spans="1:12" ht="12" customHeight="1">
      <c r="A19" s="19"/>
      <c r="B19" s="18"/>
      <c r="C19" s="18"/>
      <c r="D19" s="18"/>
      <c r="E19" s="18"/>
      <c r="F19" s="13"/>
      <c r="G19" s="18"/>
      <c r="H19" s="18"/>
      <c r="I19" s="18"/>
      <c r="J19" s="18"/>
      <c r="K19" s="18"/>
      <c r="L19" s="23"/>
    </row>
    <row r="20" spans="1:13" ht="17.25" customHeight="1">
      <c r="A20" s="24" t="s">
        <v>67</v>
      </c>
      <c r="B20" s="25">
        <f>SUM(B21:B28)</f>
        <v>810484.88</v>
      </c>
      <c r="C20" s="25">
        <f aca="true" t="shared" si="4" ref="C20:K20">SUM(C21:C28)</f>
        <v>542275.37</v>
      </c>
      <c r="D20" s="25">
        <f t="shared" si="4"/>
        <v>1738903.54</v>
      </c>
      <c r="E20" s="25">
        <f t="shared" si="4"/>
        <v>1403213.0199999998</v>
      </c>
      <c r="F20" s="25">
        <f t="shared" si="4"/>
        <v>1477867.0399999998</v>
      </c>
      <c r="G20" s="25">
        <f t="shared" si="4"/>
        <v>889853.4099999999</v>
      </c>
      <c r="H20" s="25">
        <f t="shared" si="4"/>
        <v>514379.13999999996</v>
      </c>
      <c r="I20" s="25">
        <f t="shared" si="4"/>
        <v>627570.08</v>
      </c>
      <c r="J20" s="25">
        <f t="shared" si="4"/>
        <v>771228.78</v>
      </c>
      <c r="K20" s="25">
        <f t="shared" si="4"/>
        <v>971119.7300000001</v>
      </c>
      <c r="L20" s="25">
        <f>SUM(B20:K20)</f>
        <v>9746894.99</v>
      </c>
      <c r="M20"/>
    </row>
    <row r="21" spans="1:13" ht="17.25" customHeight="1">
      <c r="A21" s="26" t="s">
        <v>22</v>
      </c>
      <c r="B21" s="56">
        <f>ROUND((B15+B16)*B7,2)</f>
        <v>649572.68</v>
      </c>
      <c r="C21" s="56">
        <f aca="true" t="shared" si="5" ref="C21:K21">ROUND((C15+C16)*C7,2)</f>
        <v>437119.24</v>
      </c>
      <c r="D21" s="56">
        <f t="shared" si="5"/>
        <v>1558726.93</v>
      </c>
      <c r="E21" s="56">
        <f t="shared" si="5"/>
        <v>1214280.06</v>
      </c>
      <c r="F21" s="56">
        <f t="shared" si="5"/>
        <v>1150381.74</v>
      </c>
      <c r="G21" s="56">
        <f t="shared" si="5"/>
        <v>720286.09</v>
      </c>
      <c r="H21" s="56">
        <f t="shared" si="5"/>
        <v>454247.76</v>
      </c>
      <c r="I21" s="56">
        <f t="shared" si="5"/>
        <v>517743.85</v>
      </c>
      <c r="J21" s="56">
        <f t="shared" si="5"/>
        <v>584402.4</v>
      </c>
      <c r="K21" s="56">
        <f t="shared" si="5"/>
        <v>831728.67</v>
      </c>
      <c r="L21" s="33">
        <f aca="true" t="shared" si="6" ref="L21:L28">SUM(B21:K21)</f>
        <v>8118489.419999999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154914.68</v>
      </c>
      <c r="C22" s="33">
        <f t="shared" si="7"/>
        <v>86888.31</v>
      </c>
      <c r="D22" s="33">
        <f t="shared" si="7"/>
        <v>110422.35</v>
      </c>
      <c r="E22" s="33">
        <f t="shared" si="7"/>
        <v>145967.33</v>
      </c>
      <c r="F22" s="33">
        <f t="shared" si="7"/>
        <v>262227.45</v>
      </c>
      <c r="G22" s="33">
        <f t="shared" si="7"/>
        <v>133490.84</v>
      </c>
      <c r="H22" s="33">
        <f t="shared" si="7"/>
        <v>36735.68</v>
      </c>
      <c r="I22" s="33">
        <f t="shared" si="7"/>
        <v>91134.15</v>
      </c>
      <c r="J22" s="33">
        <f t="shared" si="7"/>
        <v>159368.63</v>
      </c>
      <c r="K22" s="33">
        <f t="shared" si="7"/>
        <v>105211.73</v>
      </c>
      <c r="L22" s="33">
        <f t="shared" si="6"/>
        <v>1286361.15</v>
      </c>
      <c r="M22"/>
    </row>
    <row r="23" spans="1:13" ht="17.25" customHeight="1">
      <c r="A23" s="27" t="s">
        <v>24</v>
      </c>
      <c r="B23" s="33">
        <v>3107.98</v>
      </c>
      <c r="C23" s="33">
        <v>15705.59</v>
      </c>
      <c r="D23" s="33">
        <v>63652.59</v>
      </c>
      <c r="E23" s="33">
        <v>37402.52</v>
      </c>
      <c r="F23" s="33">
        <v>61344.06</v>
      </c>
      <c r="G23" s="33">
        <v>34849.61</v>
      </c>
      <c r="H23" s="33">
        <v>20881.42</v>
      </c>
      <c r="I23" s="33">
        <v>16003.99</v>
      </c>
      <c r="J23" s="33">
        <v>22788.25</v>
      </c>
      <c r="K23" s="33">
        <v>29180.53</v>
      </c>
      <c r="L23" s="33">
        <f t="shared" si="6"/>
        <v>304916.5399999999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632.63</v>
      </c>
      <c r="C26" s="33">
        <v>422.65</v>
      </c>
      <c r="D26" s="33">
        <v>1359.49</v>
      </c>
      <c r="E26" s="33">
        <v>1095.66</v>
      </c>
      <c r="F26" s="33">
        <v>1154.89</v>
      </c>
      <c r="G26" s="33">
        <v>694.55</v>
      </c>
      <c r="H26" s="33">
        <v>401.12</v>
      </c>
      <c r="I26" s="33">
        <v>489.95</v>
      </c>
      <c r="J26" s="33">
        <v>603.02</v>
      </c>
      <c r="K26" s="33">
        <v>759.16</v>
      </c>
      <c r="L26" s="33">
        <f t="shared" si="6"/>
        <v>7613.120000000001</v>
      </c>
      <c r="M26" s="60"/>
    </row>
    <row r="27" spans="1:13" ht="17.25" customHeight="1">
      <c r="A27" s="27" t="s">
        <v>75</v>
      </c>
      <c r="B27" s="33">
        <v>324.62</v>
      </c>
      <c r="C27" s="33">
        <v>245.01</v>
      </c>
      <c r="D27" s="33">
        <v>796.5</v>
      </c>
      <c r="E27" s="33">
        <v>609.15</v>
      </c>
      <c r="F27" s="33">
        <v>664.41</v>
      </c>
      <c r="G27" s="33">
        <v>370.75</v>
      </c>
      <c r="H27" s="33">
        <v>222.36</v>
      </c>
      <c r="I27" s="33">
        <v>280.31</v>
      </c>
      <c r="J27" s="33">
        <v>337.69</v>
      </c>
      <c r="K27" s="33">
        <v>455.53</v>
      </c>
      <c r="L27" s="33">
        <f t="shared" si="6"/>
        <v>4306.33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103.73</v>
      </c>
      <c r="I28" s="33">
        <v>130.76</v>
      </c>
      <c r="J28" s="33">
        <v>154.65</v>
      </c>
      <c r="K28" s="33">
        <v>209.97</v>
      </c>
      <c r="L28" s="33">
        <f t="shared" si="6"/>
        <v>1976.5200000000002</v>
      </c>
      <c r="M28" s="60"/>
    </row>
    <row r="29" spans="1:12" ht="12" customHeight="1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 ht="12" customHeight="1">
      <c r="A30" s="2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-125218.39</v>
      </c>
      <c r="C31" s="33">
        <f t="shared" si="8"/>
        <v>-24327.6</v>
      </c>
      <c r="D31" s="33">
        <f t="shared" si="8"/>
        <v>-74967.2</v>
      </c>
      <c r="E31" s="33">
        <f t="shared" si="8"/>
        <v>-56703.010000000104</v>
      </c>
      <c r="F31" s="33">
        <f t="shared" si="8"/>
        <v>-48386.8</v>
      </c>
      <c r="G31" s="33">
        <f t="shared" si="8"/>
        <v>-37892.8</v>
      </c>
      <c r="H31" s="33">
        <f t="shared" si="8"/>
        <v>-25301.52</v>
      </c>
      <c r="I31" s="33">
        <f t="shared" si="8"/>
        <v>-31757.95</v>
      </c>
      <c r="J31" s="33">
        <f t="shared" si="8"/>
        <v>-28358</v>
      </c>
      <c r="K31" s="33">
        <f t="shared" si="8"/>
        <v>-46785.2</v>
      </c>
      <c r="L31" s="33">
        <f aca="true" t="shared" si="9" ref="L31:L38">SUM(B31:K31)</f>
        <v>-499698.47000000015</v>
      </c>
      <c r="M31"/>
    </row>
    <row r="32" spans="1:13" ht="18.75" customHeight="1">
      <c r="A32" s="27" t="s">
        <v>28</v>
      </c>
      <c r="B32" s="33">
        <f>B33+B34+B35+B36</f>
        <v>-22162.8</v>
      </c>
      <c r="C32" s="33">
        <f aca="true" t="shared" si="10" ref="C32:K32">C33+C34+C35+C36</f>
        <v>-24327.6</v>
      </c>
      <c r="D32" s="33">
        <f t="shared" si="10"/>
        <v>-74967.2</v>
      </c>
      <c r="E32" s="33">
        <f t="shared" si="10"/>
        <v>-51000.4</v>
      </c>
      <c r="F32" s="33">
        <f t="shared" si="10"/>
        <v>-48386.8</v>
      </c>
      <c r="G32" s="33">
        <f t="shared" si="10"/>
        <v>-37892.8</v>
      </c>
      <c r="H32" s="33">
        <f t="shared" si="10"/>
        <v>-18779.2</v>
      </c>
      <c r="I32" s="33">
        <f t="shared" si="10"/>
        <v>-31757.95</v>
      </c>
      <c r="J32" s="33">
        <f t="shared" si="10"/>
        <v>-28358</v>
      </c>
      <c r="K32" s="33">
        <f t="shared" si="10"/>
        <v>-46785.2</v>
      </c>
      <c r="L32" s="33">
        <f t="shared" si="9"/>
        <v>-384417.95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-22162.8</v>
      </c>
      <c r="C33" s="33">
        <f t="shared" si="11"/>
        <v>-24327.6</v>
      </c>
      <c r="D33" s="33">
        <f t="shared" si="11"/>
        <v>-74967.2</v>
      </c>
      <c r="E33" s="33">
        <f t="shared" si="11"/>
        <v>-51000.4</v>
      </c>
      <c r="F33" s="33">
        <f t="shared" si="11"/>
        <v>-48386.8</v>
      </c>
      <c r="G33" s="33">
        <f t="shared" si="11"/>
        <v>-37892.8</v>
      </c>
      <c r="H33" s="33">
        <f t="shared" si="11"/>
        <v>-18779.2</v>
      </c>
      <c r="I33" s="33">
        <f t="shared" si="11"/>
        <v>-21450</v>
      </c>
      <c r="J33" s="33">
        <f t="shared" si="11"/>
        <v>-28358</v>
      </c>
      <c r="K33" s="33">
        <f t="shared" si="11"/>
        <v>-46785.2</v>
      </c>
      <c r="L33" s="33">
        <f t="shared" si="9"/>
        <v>-374110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-10307.95</v>
      </c>
      <c r="J36" s="17">
        <v>0</v>
      </c>
      <c r="K36" s="17">
        <v>0</v>
      </c>
      <c r="L36" s="33">
        <f t="shared" si="9"/>
        <v>-10307.95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-5702.610000000102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0</v>
      </c>
      <c r="J37" s="38">
        <f t="shared" si="12"/>
        <v>0</v>
      </c>
      <c r="K37" s="38">
        <f t="shared" si="12"/>
        <v>0</v>
      </c>
      <c r="L37" s="33">
        <f t="shared" si="9"/>
        <v>-115280.5200000001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30"/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685266.49</v>
      </c>
      <c r="C55" s="41">
        <f t="shared" si="16"/>
        <v>517947.77</v>
      </c>
      <c r="D55" s="41">
        <f t="shared" si="16"/>
        <v>1663936.34</v>
      </c>
      <c r="E55" s="41">
        <f t="shared" si="16"/>
        <v>1346510.0099999998</v>
      </c>
      <c r="F55" s="41">
        <f t="shared" si="16"/>
        <v>1429480.2399999998</v>
      </c>
      <c r="G55" s="41">
        <f t="shared" si="16"/>
        <v>851960.6099999999</v>
      </c>
      <c r="H55" s="41">
        <f t="shared" si="16"/>
        <v>489077.61999999994</v>
      </c>
      <c r="I55" s="41">
        <f t="shared" si="16"/>
        <v>595812.13</v>
      </c>
      <c r="J55" s="41">
        <f t="shared" si="16"/>
        <v>742870.78</v>
      </c>
      <c r="K55" s="41">
        <f t="shared" si="16"/>
        <v>924334.5300000001</v>
      </c>
      <c r="L55" s="42">
        <f t="shared" si="14"/>
        <v>9247196.52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3" ht="18.75" customHeight="1">
      <c r="A61" s="45" t="s">
        <v>45</v>
      </c>
      <c r="B61" s="41">
        <f>SUM(B62:B75)</f>
        <v>685266.49</v>
      </c>
      <c r="C61" s="41">
        <f aca="true" t="shared" si="18" ref="C61:J61">SUM(C62:C73)</f>
        <v>517947.77999999997</v>
      </c>
      <c r="D61" s="41">
        <f t="shared" si="18"/>
        <v>1663936.34</v>
      </c>
      <c r="E61" s="41">
        <f t="shared" si="18"/>
        <v>1346510.01</v>
      </c>
      <c r="F61" s="41">
        <f t="shared" si="18"/>
        <v>1429480.24</v>
      </c>
      <c r="G61" s="41">
        <f t="shared" si="18"/>
        <v>851960.6</v>
      </c>
      <c r="H61" s="41">
        <f t="shared" si="18"/>
        <v>489077.61</v>
      </c>
      <c r="I61" s="41">
        <f>SUM(I62:I78)</f>
        <v>595812.13</v>
      </c>
      <c r="J61" s="41">
        <f t="shared" si="18"/>
        <v>742870.78</v>
      </c>
      <c r="K61" s="41">
        <f>SUM(K62:K75)</f>
        <v>924334.5399999999</v>
      </c>
      <c r="L61" s="46">
        <f>SUM(B61:K61)</f>
        <v>9247196.52</v>
      </c>
      <c r="M61" s="40"/>
    </row>
    <row r="62" spans="1:13" ht="18.75" customHeight="1">
      <c r="A62" s="47" t="s">
        <v>46</v>
      </c>
      <c r="B62" s="48">
        <f>+B55</f>
        <v>685266.49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685266.49</v>
      </c>
      <c r="M62" s="67"/>
    </row>
    <row r="63" spans="1:13" ht="18.75" customHeight="1">
      <c r="A63" s="47" t="s">
        <v>55</v>
      </c>
      <c r="B63" s="17">
        <v>0</v>
      </c>
      <c r="C63" s="48">
        <v>452530.98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452530.98</v>
      </c>
      <c r="M63"/>
    </row>
    <row r="64" spans="1:13" ht="18.75" customHeight="1">
      <c r="A64" s="47" t="s">
        <v>56</v>
      </c>
      <c r="B64" s="17">
        <v>0</v>
      </c>
      <c r="C64" s="48">
        <v>65416.8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65416.8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1663936.34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1663936.34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1346510.01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1346510.01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1429480.24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1429480.24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851960.6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851960.6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489077.61</v>
      </c>
      <c r="I69" s="17">
        <v>0</v>
      </c>
      <c r="J69" s="17">
        <v>0</v>
      </c>
      <c r="K69" s="17"/>
      <c r="L69" s="46">
        <f t="shared" si="19"/>
        <v>489077.61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f>+I55</f>
        <v>595812.13</v>
      </c>
      <c r="J70" s="17">
        <v>0</v>
      </c>
      <c r="K70" s="17"/>
      <c r="L70" s="46">
        <f t="shared" si="19"/>
        <v>595812.13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f>+J55</f>
        <v>742870.78</v>
      </c>
      <c r="K71" s="17">
        <v>0</v>
      </c>
      <c r="L71" s="46">
        <f t="shared" si="19"/>
        <v>742870.78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541105.44</v>
      </c>
      <c r="L72" s="46">
        <f t="shared" si="19"/>
        <v>541105.44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383229.1</v>
      </c>
      <c r="L73" s="46">
        <f t="shared" si="19"/>
        <v>383229.1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/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3.5">
      <c r="J79"/>
      <c r="K79"/>
    </row>
    <row r="80" ht="13.5">
      <c r="K80"/>
    </row>
    <row r="81" ht="13.5">
      <c r="K81"/>
    </row>
    <row r="82" ht="13.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2019-11-05T18:28:16Z</cp:lastPrinted>
  <dcterms:created xsi:type="dcterms:W3CDTF">2019-10-31T14:24:08Z</dcterms:created>
  <dcterms:modified xsi:type="dcterms:W3CDTF">2023-06-15T11:44:17Z</dcterms:modified>
  <cp:category/>
  <cp:version/>
  <cp:contentType/>
  <cp:contentStatus/>
</cp:coreProperties>
</file>