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" yWindow="706" windowWidth="20725" windowHeight="9205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<sst xmlns="http://schemas.openxmlformats.org/spreadsheetml/2006/main" count="86" uniqueCount="85">
  <si>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</si>
  <si>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</si>
  <si>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</si>
  <si>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</si>
  <si>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</si>
  <si>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</si>
  <si>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</si>
  <si>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</si>
  <si>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</si>
  <si>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</si>
  <si>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</si>
  <si>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</si>
  <si>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</si>
  <si>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</si>
  <si>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</si>
  <si>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</si>
  <si>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</si>
  <si>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</si>
  <si>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</si>
  <si>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</si>
  <si>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</si>
  <si>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</si>
  <si>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</si>
  <si>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</si>
  <si>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</si>
  <si>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</si>
  <si>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</si>
  <si>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</si>
  <si>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</si>
  <si>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</si>
  <si>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</si>
  <si>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</si>
  <si>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</si>
  <si>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</si>
  <si>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</si>
  <si>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</si>
  <si>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</si>
  <si>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</si>
  <si>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</si>
  <si>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</si>
  <si>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</si>
  <si>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</si>
  <si>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</si>
  <si>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</si>
  <si>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</si>
  <si>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</si>
  <si>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</si>
  <si>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</si>
  <si>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</si>
  <si>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</si>
  <si>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</si>
  <si>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</si>
  <si>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</si>
  <si>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</si>
  <si>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</si>
  <si>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</si>
  <si>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</si>
  <si>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</si>
  <si>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</si>
  <si>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</si>
  <si>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</si>
  <si>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</si>
  <si>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</si>
  <si>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</si>
  <si>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</si>
  <si>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</si>
  <si>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</si>
  <si>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</si>
  <si>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</si>
  <si>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</si>
  <si>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</si>
  <si>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</si>
  <si>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</si>
  <si>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</si>
  <si>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</si>
  <si>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</si>
  <si>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</si>
  <si>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</si>
  <si>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</si>
  <si>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</si>
  <si>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</si>
  <si>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</si>
  <si>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</si>
  <si>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</si>
  <si>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05/06/23 - VENCIMENTO 13/06/23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</si>
</sst>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b/>
      <sz val="8"/>
      <color indexed="2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  <font>
      <b/>
      <sz val="8"/>
      <color rgb="FF8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" fontId="46" fillId="0" borderId="0" xfId="0" applyNumberFormat="1" applyFont="1" applyAlignment="1">
      <alignment/>
    </xf>
    <xf numFmtId="44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>
      <c r="A2" s="61" t="s">
        <v>84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2" t="s">
        <v>1</v>
      </c>
      <c r="B4" s="63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5" t="s">
        <v>3</v>
      </c>
    </row>
    <row r="5" spans="1:12" ht="30" customHeight="1">
      <c r="A5" s="62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2"/>
    </row>
    <row r="6" spans="1:12" ht="18.75" customHeight="1">
      <c r="A6" s="62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2"/>
    </row>
    <row r="7" spans="1:13" ht="17.25" customHeight="1">
      <c r="A7" s="9" t="s">
        <v>17</v>
      </c>
      <c r="B7" s="10">
        <f>B8+B11</f>
        <v>85294</v>
      </c>
      <c r="C7" s="10">
        <f aca="true" t="shared" si="0" ref="C7:K7">C8+C11</f>
        <v>108808</v>
      </c>
      <c r="D7" s="10">
        <f t="shared" si="0"/>
        <v>323272</v>
      </c>
      <c r="E7" s="10">
        <f t="shared" si="0"/>
        <v>252306</v>
      </c>
      <c r="F7" s="10">
        <f t="shared" si="0"/>
        <v>265310</v>
      </c>
      <c r="G7" s="10">
        <f t="shared" si="0"/>
        <v>152203</v>
      </c>
      <c r="H7" s="10">
        <f t="shared" si="0"/>
        <v>85677</v>
      </c>
      <c r="I7" s="10">
        <f t="shared" si="0"/>
        <v>117492</v>
      </c>
      <c r="J7" s="10">
        <f t="shared" si="0"/>
        <v>122636</v>
      </c>
      <c r="K7" s="10">
        <f t="shared" si="0"/>
        <v>217634</v>
      </c>
      <c r="L7" s="10">
        <f aca="true" t="shared" si="1" ref="L7:L13">SUM(B7:K7)</f>
        <v>1730632</v>
      </c>
      <c r="M7" s="11"/>
    </row>
    <row r="8" spans="1:13" ht="17.25" customHeight="1">
      <c r="A8" s="12" t="s">
        <v>82</v>
      </c>
      <c r="B8" s="13">
        <f>B9+B10</f>
        <v>4969</v>
      </c>
      <c r="C8" s="13">
        <f aca="true" t="shared" si="2" ref="C8:K8">C9+C10</f>
        <v>5789</v>
      </c>
      <c r="D8" s="13">
        <f t="shared" si="2"/>
        <v>17825</v>
      </c>
      <c r="E8" s="13">
        <f t="shared" si="2"/>
        <v>11985</v>
      </c>
      <c r="F8" s="13">
        <f t="shared" si="2"/>
        <v>11417</v>
      </c>
      <c r="G8" s="13">
        <f t="shared" si="2"/>
        <v>8603</v>
      </c>
      <c r="H8" s="13">
        <f t="shared" si="2"/>
        <v>4483</v>
      </c>
      <c r="I8" s="13">
        <f t="shared" si="2"/>
        <v>4946</v>
      </c>
      <c r="J8" s="13">
        <f t="shared" si="2"/>
        <v>6514</v>
      </c>
      <c r="K8" s="13">
        <f t="shared" si="2"/>
        <v>11213</v>
      </c>
      <c r="L8" s="13">
        <f t="shared" si="1"/>
        <v>87744</v>
      </c>
      <c r="M8"/>
    </row>
    <row r="9" spans="1:13" ht="17.25" customHeight="1">
      <c r="A9" s="14" t="s">
        <v>18</v>
      </c>
      <c r="B9" s="15">
        <v>4969</v>
      </c>
      <c r="C9" s="15">
        <v>5789</v>
      </c>
      <c r="D9" s="15">
        <v>17825</v>
      </c>
      <c r="E9" s="15">
        <v>11985</v>
      </c>
      <c r="F9" s="15">
        <v>11417</v>
      </c>
      <c r="G9" s="15">
        <v>8603</v>
      </c>
      <c r="H9" s="15">
        <v>4439</v>
      </c>
      <c r="I9" s="15">
        <v>4946</v>
      </c>
      <c r="J9" s="15">
        <v>6514</v>
      </c>
      <c r="K9" s="15">
        <v>11213</v>
      </c>
      <c r="L9" s="13">
        <f t="shared" si="1"/>
        <v>87700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44</v>
      </c>
      <c r="I10" s="15">
        <v>0</v>
      </c>
      <c r="J10" s="15">
        <v>0</v>
      </c>
      <c r="K10" s="15">
        <v>0</v>
      </c>
      <c r="L10" s="13">
        <f t="shared" si="1"/>
        <v>44</v>
      </c>
      <c r="M10"/>
    </row>
    <row r="11" spans="1:13" ht="17.25" customHeight="1">
      <c r="A11" s="12" t="s">
        <v>71</v>
      </c>
      <c r="B11" s="15">
        <v>80325</v>
      </c>
      <c r="C11" s="15">
        <v>103019</v>
      </c>
      <c r="D11" s="15">
        <v>305447</v>
      </c>
      <c r="E11" s="15">
        <v>240321</v>
      </c>
      <c r="F11" s="15">
        <v>253893</v>
      </c>
      <c r="G11" s="15">
        <v>143600</v>
      </c>
      <c r="H11" s="15">
        <v>81194</v>
      </c>
      <c r="I11" s="15">
        <v>112546</v>
      </c>
      <c r="J11" s="15">
        <v>116122</v>
      </c>
      <c r="K11" s="15">
        <v>206421</v>
      </c>
      <c r="L11" s="13">
        <f t="shared" si="1"/>
        <v>1642888</v>
      </c>
      <c r="M11" s="59"/>
    </row>
    <row r="12" spans="1:13" ht="17.25" customHeight="1">
      <c r="A12" s="14" t="s">
        <v>83</v>
      </c>
      <c r="B12" s="15">
        <v>9575</v>
      </c>
      <c r="C12" s="15">
        <v>7712</v>
      </c>
      <c r="D12" s="15">
        <v>27331</v>
      </c>
      <c r="E12" s="15">
        <v>24728</v>
      </c>
      <c r="F12" s="15">
        <v>21691</v>
      </c>
      <c r="G12" s="15">
        <v>13429</v>
      </c>
      <c r="H12" s="15">
        <v>7407</v>
      </c>
      <c r="I12" s="15">
        <v>6872</v>
      </c>
      <c r="J12" s="15">
        <v>8321</v>
      </c>
      <c r="K12" s="15">
        <v>13843</v>
      </c>
      <c r="L12" s="13">
        <f t="shared" si="1"/>
        <v>140909</v>
      </c>
      <c r="M12" s="59"/>
    </row>
    <row r="13" spans="1:13" ht="17.25" customHeight="1">
      <c r="A13" s="14" t="s">
        <v>72</v>
      </c>
      <c r="B13" s="15">
        <f>+B11-B12</f>
        <v>70750</v>
      </c>
      <c r="C13" s="15">
        <f aca="true" t="shared" si="3" ref="C13:K13">+C11-C12</f>
        <v>95307</v>
      </c>
      <c r="D13" s="15">
        <f t="shared" si="3"/>
        <v>278116</v>
      </c>
      <c r="E13" s="15">
        <f t="shared" si="3"/>
        <v>215593</v>
      </c>
      <c r="F13" s="15">
        <f t="shared" si="3"/>
        <v>232202</v>
      </c>
      <c r="G13" s="15">
        <f t="shared" si="3"/>
        <v>130171</v>
      </c>
      <c r="H13" s="15">
        <f t="shared" si="3"/>
        <v>73787</v>
      </c>
      <c r="I13" s="15">
        <f t="shared" si="3"/>
        <v>105674</v>
      </c>
      <c r="J13" s="15">
        <f t="shared" si="3"/>
        <v>107801</v>
      </c>
      <c r="K13" s="15">
        <f t="shared" si="3"/>
        <v>192578</v>
      </c>
      <c r="L13" s="13">
        <f t="shared" si="1"/>
        <v>1501979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59"/>
    </row>
    <row r="17" spans="1:12" ht="12" customHeight="1">
      <c r="A17" s="16"/>
      <c r="B17" s="17"/>
      <c r="C17" s="17"/>
      <c r="D17" s="21"/>
      <c r="E17" s="21"/>
      <c r="F17" s="21"/>
      <c r="G17" s="21"/>
      <c r="H17" s="21"/>
      <c r="I17" s="21"/>
      <c r="J17" s="21"/>
      <c r="K17" s="21"/>
      <c r="L17" s="18"/>
    </row>
    <row r="18" spans="1:12" ht="13.5" customHeight="1">
      <c r="A18" s="19" t="s">
        <v>21</v>
      </c>
      <c r="B18" s="22">
        <v>1.306138956152139</v>
      </c>
      <c r="C18" s="22">
        <v>1.194199691057511</v>
      </c>
      <c r="D18" s="22">
        <v>1.073723485909801</v>
      </c>
      <c r="E18" s="22">
        <v>1.111876166631229</v>
      </c>
      <c r="F18" s="22">
        <v>1.234703146178802</v>
      </c>
      <c r="G18" s="22">
        <v>1.183783971557378</v>
      </c>
      <c r="H18" s="22">
        <v>1.097279484391889</v>
      </c>
      <c r="I18" s="22">
        <v>1.194721561118261</v>
      </c>
      <c r="J18" s="22">
        <v>1.294627662636565</v>
      </c>
      <c r="K18" s="22">
        <v>1.133344603466386</v>
      </c>
      <c r="L18" s="18"/>
    </row>
    <row r="19" spans="1:12" ht="12" customHeight="1">
      <c r="A19" s="19"/>
      <c r="B19" s="18"/>
      <c r="C19" s="18"/>
      <c r="D19" s="18"/>
      <c r="E19" s="18"/>
      <c r="F19" s="13"/>
      <c r="G19" s="18"/>
      <c r="H19" s="18"/>
      <c r="I19" s="18"/>
      <c r="J19" s="18"/>
      <c r="K19" s="18"/>
      <c r="L19" s="23"/>
    </row>
    <row r="20" spans="1:13" ht="17.25" customHeight="1">
      <c r="A20" s="24" t="s">
        <v>67</v>
      </c>
      <c r="B20" s="25">
        <f>SUM(B21:B28)</f>
        <v>806789.0299999998</v>
      </c>
      <c r="C20" s="25">
        <f aca="true" t="shared" si="4" ref="C20:K20">SUM(C21:C28)</f>
        <v>544545.19</v>
      </c>
      <c r="D20" s="25">
        <f t="shared" si="4"/>
        <v>1741774.16</v>
      </c>
      <c r="E20" s="25">
        <f t="shared" si="4"/>
        <v>1412701.16</v>
      </c>
      <c r="F20" s="25">
        <f t="shared" si="4"/>
        <v>1477446.9699999997</v>
      </c>
      <c r="G20" s="25">
        <f t="shared" si="4"/>
        <v>890742.0399999999</v>
      </c>
      <c r="H20" s="25">
        <f t="shared" si="4"/>
        <v>514637.43</v>
      </c>
      <c r="I20" s="25">
        <f t="shared" si="4"/>
        <v>626319.07</v>
      </c>
      <c r="J20" s="25">
        <f t="shared" si="4"/>
        <v>768002.1299999999</v>
      </c>
      <c r="K20" s="25">
        <f t="shared" si="4"/>
        <v>974094.41</v>
      </c>
      <c r="L20" s="25">
        <f>SUM(B20:K20)</f>
        <v>9757051.59</v>
      </c>
      <c r="M20"/>
    </row>
    <row r="21" spans="1:13" ht="17.25" customHeight="1">
      <c r="A21" s="26" t="s">
        <v>22</v>
      </c>
      <c r="B21" s="55">
        <f>ROUND((B15+B16)*B7,2)</f>
        <v>612862.98</v>
      </c>
      <c r="C21" s="55">
        <f aca="true" t="shared" si="5" ref="C21:K21">ROUND((C15+C16)*C7,2)</f>
        <v>440520.07</v>
      </c>
      <c r="D21" s="55">
        <f t="shared" si="5"/>
        <v>1557686.13</v>
      </c>
      <c r="E21" s="55">
        <f t="shared" si="5"/>
        <v>1231480.36</v>
      </c>
      <c r="F21" s="55">
        <f t="shared" si="5"/>
        <v>1144175.91</v>
      </c>
      <c r="G21" s="55">
        <f t="shared" si="5"/>
        <v>721746.63</v>
      </c>
      <c r="H21" s="55">
        <f t="shared" si="5"/>
        <v>447525.24</v>
      </c>
      <c r="I21" s="55">
        <f t="shared" si="5"/>
        <v>508822.6</v>
      </c>
      <c r="J21" s="55">
        <f t="shared" si="5"/>
        <v>571986.57</v>
      </c>
      <c r="K21" s="55">
        <f t="shared" si="5"/>
        <v>828902.62</v>
      </c>
      <c r="L21" s="33">
        <f aca="true" t="shared" si="6" ref="L21:L28">SUM(B21:K21)</f>
        <v>8065709.11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187621.23</v>
      </c>
      <c r="C22" s="33">
        <f t="shared" si="7"/>
        <v>85548.86</v>
      </c>
      <c r="D22" s="33">
        <f t="shared" si="7"/>
        <v>114838.05</v>
      </c>
      <c r="E22" s="33">
        <f t="shared" si="7"/>
        <v>137773.3</v>
      </c>
      <c r="F22" s="33">
        <f t="shared" si="7"/>
        <v>268541.69</v>
      </c>
      <c r="G22" s="33">
        <f t="shared" si="7"/>
        <v>132645.46</v>
      </c>
      <c r="H22" s="33">
        <f t="shared" si="7"/>
        <v>43535.02</v>
      </c>
      <c r="I22" s="33">
        <f t="shared" si="7"/>
        <v>99078.73</v>
      </c>
      <c r="J22" s="33">
        <f t="shared" si="7"/>
        <v>168523.07</v>
      </c>
      <c r="K22" s="33">
        <f t="shared" si="7"/>
        <v>110529.69</v>
      </c>
      <c r="L22" s="33">
        <f t="shared" si="6"/>
        <v>1348635.0999999999</v>
      </c>
      <c r="M22"/>
    </row>
    <row r="23" spans="1:13" ht="17.25" customHeight="1">
      <c r="A23" s="27" t="s">
        <v>24</v>
      </c>
      <c r="B23" s="33">
        <v>3417.97</v>
      </c>
      <c r="C23" s="33">
        <v>15911.34</v>
      </c>
      <c r="D23" s="33">
        <v>63145.62</v>
      </c>
      <c r="E23" s="33">
        <v>37876.31</v>
      </c>
      <c r="F23" s="33">
        <v>60815.58</v>
      </c>
      <c r="G23" s="33">
        <v>35120.39</v>
      </c>
      <c r="H23" s="33">
        <v>21062.89</v>
      </c>
      <c r="I23" s="33">
        <v>15729.65</v>
      </c>
      <c r="J23" s="33">
        <v>22825.68</v>
      </c>
      <c r="K23" s="33">
        <v>29660.61</v>
      </c>
      <c r="L23" s="33">
        <f t="shared" si="6"/>
        <v>305566.04000000004</v>
      </c>
      <c r="M23"/>
    </row>
    <row r="24" spans="1:13" ht="17.25" customHeight="1">
      <c r="A24" s="27" t="s">
        <v>25</v>
      </c>
      <c r="B24" s="33">
        <v>1787.07</v>
      </c>
      <c r="C24" s="29">
        <v>1787.07</v>
      </c>
      <c r="D24" s="29">
        <v>3574.14</v>
      </c>
      <c r="E24" s="29">
        <v>3574.14</v>
      </c>
      <c r="F24" s="33">
        <v>1787.07</v>
      </c>
      <c r="G24" s="29">
        <v>0</v>
      </c>
      <c r="H24" s="33">
        <v>1787.07</v>
      </c>
      <c r="I24" s="29">
        <v>1787.07</v>
      </c>
      <c r="J24" s="29">
        <v>3574.14</v>
      </c>
      <c r="K24" s="29">
        <v>3574.14</v>
      </c>
      <c r="L24" s="33">
        <f t="shared" si="6"/>
        <v>23231.91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629.94</v>
      </c>
      <c r="C26" s="33">
        <v>425.34</v>
      </c>
      <c r="D26" s="33">
        <v>1362.18</v>
      </c>
      <c r="E26" s="33">
        <v>1103.74</v>
      </c>
      <c r="F26" s="33">
        <v>1154.89</v>
      </c>
      <c r="G26" s="33">
        <v>697.24</v>
      </c>
      <c r="H26" s="33">
        <v>401.12</v>
      </c>
      <c r="I26" s="33">
        <v>489.95</v>
      </c>
      <c r="J26" s="33">
        <v>600.33</v>
      </c>
      <c r="K26" s="33">
        <v>761.85</v>
      </c>
      <c r="L26" s="33">
        <f t="shared" si="6"/>
        <v>7626.58</v>
      </c>
      <c r="M26" s="59"/>
    </row>
    <row r="27" spans="1:13" ht="17.25" customHeight="1">
      <c r="A27" s="27" t="s">
        <v>75</v>
      </c>
      <c r="B27" s="33">
        <v>324.62</v>
      </c>
      <c r="C27" s="33">
        <v>245.01</v>
      </c>
      <c r="D27" s="33">
        <v>796.5</v>
      </c>
      <c r="E27" s="33">
        <v>609.15</v>
      </c>
      <c r="F27" s="33">
        <v>664.41</v>
      </c>
      <c r="G27" s="33">
        <v>370.75</v>
      </c>
      <c r="H27" s="33">
        <v>222.36</v>
      </c>
      <c r="I27" s="33">
        <v>280.31</v>
      </c>
      <c r="J27" s="33">
        <v>337.69</v>
      </c>
      <c r="K27" s="33">
        <v>455.53</v>
      </c>
      <c r="L27" s="33">
        <f t="shared" si="6"/>
        <v>4306.33</v>
      </c>
      <c r="M27" s="59"/>
    </row>
    <row r="28" spans="1:13" ht="17.25" customHeight="1">
      <c r="A28" s="27" t="s">
        <v>76</v>
      </c>
      <c r="B28" s="33">
        <v>145.22</v>
      </c>
      <c r="C28" s="33">
        <v>107.5</v>
      </c>
      <c r="D28" s="33">
        <v>371.54</v>
      </c>
      <c r="E28" s="33">
        <v>284.16</v>
      </c>
      <c r="F28" s="33">
        <v>307.42</v>
      </c>
      <c r="G28" s="33">
        <v>161.57</v>
      </c>
      <c r="H28" s="33">
        <v>103.73</v>
      </c>
      <c r="I28" s="33">
        <v>130.76</v>
      </c>
      <c r="J28" s="33">
        <v>154.65</v>
      </c>
      <c r="K28" s="33">
        <v>209.97</v>
      </c>
      <c r="L28" s="33">
        <f t="shared" si="6"/>
        <v>1976.5200000000002</v>
      </c>
      <c r="M28" s="59"/>
    </row>
    <row r="29" spans="1:12" ht="12" customHeight="1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1:12" ht="12" customHeight="1">
      <c r="A30" s="2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-124919.19</v>
      </c>
      <c r="C31" s="33">
        <f t="shared" si="8"/>
        <v>-25471.6</v>
      </c>
      <c r="D31" s="33">
        <f t="shared" si="8"/>
        <v>-78430</v>
      </c>
      <c r="E31" s="33">
        <f t="shared" si="8"/>
        <v>1079163.3900000001</v>
      </c>
      <c r="F31" s="33">
        <f t="shared" si="8"/>
        <v>-50234.8</v>
      </c>
      <c r="G31" s="33">
        <f t="shared" si="8"/>
        <v>-37853.2</v>
      </c>
      <c r="H31" s="33">
        <f t="shared" si="8"/>
        <v>-26053.92</v>
      </c>
      <c r="I31" s="33">
        <f t="shared" si="8"/>
        <v>425782.39</v>
      </c>
      <c r="J31" s="33">
        <f t="shared" si="8"/>
        <v>-28661.6</v>
      </c>
      <c r="K31" s="33">
        <f t="shared" si="8"/>
        <v>-49337.2</v>
      </c>
      <c r="L31" s="33">
        <f aca="true" t="shared" si="9" ref="L31:L38">SUM(B31:K31)</f>
        <v>1083984.27</v>
      </c>
      <c r="M31"/>
    </row>
    <row r="32" spans="1:13" ht="18.75" customHeight="1">
      <c r="A32" s="27" t="s">
        <v>28</v>
      </c>
      <c r="B32" s="33">
        <f>B33+B34+B35+B36</f>
        <v>-21863.6</v>
      </c>
      <c r="C32" s="33">
        <f aca="true" t="shared" si="10" ref="C32:K32">C33+C34+C35+C36</f>
        <v>-25471.6</v>
      </c>
      <c r="D32" s="33">
        <f t="shared" si="10"/>
        <v>-78430</v>
      </c>
      <c r="E32" s="33">
        <f t="shared" si="10"/>
        <v>-52734</v>
      </c>
      <c r="F32" s="33">
        <f t="shared" si="10"/>
        <v>-50234.8</v>
      </c>
      <c r="G32" s="33">
        <f t="shared" si="10"/>
        <v>-37853.2</v>
      </c>
      <c r="H32" s="33">
        <f t="shared" si="10"/>
        <v>-19531.6</v>
      </c>
      <c r="I32" s="33">
        <f t="shared" si="10"/>
        <v>-60217.61</v>
      </c>
      <c r="J32" s="33">
        <f t="shared" si="10"/>
        <v>-28661.6</v>
      </c>
      <c r="K32" s="33">
        <f t="shared" si="10"/>
        <v>-49337.2</v>
      </c>
      <c r="L32" s="33">
        <f t="shared" si="9"/>
        <v>-424335.20999999996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-21863.6</v>
      </c>
      <c r="C33" s="33">
        <f t="shared" si="11"/>
        <v>-25471.6</v>
      </c>
      <c r="D33" s="33">
        <f t="shared" si="11"/>
        <v>-78430</v>
      </c>
      <c r="E33" s="33">
        <f t="shared" si="11"/>
        <v>-52734</v>
      </c>
      <c r="F33" s="33">
        <f t="shared" si="11"/>
        <v>-50234.8</v>
      </c>
      <c r="G33" s="33">
        <f t="shared" si="11"/>
        <v>-37853.2</v>
      </c>
      <c r="H33" s="33">
        <f t="shared" si="11"/>
        <v>-19531.6</v>
      </c>
      <c r="I33" s="33">
        <f t="shared" si="11"/>
        <v>-21762.4</v>
      </c>
      <c r="J33" s="33">
        <f t="shared" si="11"/>
        <v>-28661.6</v>
      </c>
      <c r="K33" s="33">
        <f t="shared" si="11"/>
        <v>-49337.2</v>
      </c>
      <c r="L33" s="33">
        <f t="shared" si="9"/>
        <v>-385880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-38455.21</v>
      </c>
      <c r="J36" s="17">
        <v>0</v>
      </c>
      <c r="K36" s="17">
        <v>0</v>
      </c>
      <c r="L36" s="33">
        <f t="shared" si="9"/>
        <v>-38455.21</v>
      </c>
      <c r="M36"/>
    </row>
    <row r="37" spans="1:13" s="36" customFormat="1" ht="18.75" customHeight="1">
      <c r="A37" s="27" t="s">
        <v>32</v>
      </c>
      <c r="B37" s="38">
        <f>SUM(B38:B49)</f>
        <v>-103055.59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1131897.3900000001</v>
      </c>
      <c r="F37" s="38">
        <f t="shared" si="12"/>
        <v>0</v>
      </c>
      <c r="G37" s="38">
        <f t="shared" si="12"/>
        <v>0</v>
      </c>
      <c r="H37" s="38">
        <f t="shared" si="12"/>
        <v>-6522.32</v>
      </c>
      <c r="I37" s="38">
        <f t="shared" si="12"/>
        <v>486000</v>
      </c>
      <c r="J37" s="38">
        <f t="shared" si="12"/>
        <v>0</v>
      </c>
      <c r="K37" s="38">
        <f t="shared" si="12"/>
        <v>0</v>
      </c>
      <c r="L37" s="33">
        <f t="shared" si="9"/>
        <v>1508319.4800000002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-25002.65</v>
      </c>
      <c r="C39" s="17">
        <v>0</v>
      </c>
      <c r="D39" s="17">
        <v>0</v>
      </c>
      <c r="E39" s="33">
        <v>-5702.61</v>
      </c>
      <c r="F39" s="28">
        <v>0</v>
      </c>
      <c r="G39" s="28">
        <v>0</v>
      </c>
      <c r="H39" s="33">
        <v>-6522.32</v>
      </c>
      <c r="I39" s="17">
        <v>0</v>
      </c>
      <c r="J39" s="28">
        <v>0</v>
      </c>
      <c r="K39" s="17">
        <v>0</v>
      </c>
      <c r="L39" s="33">
        <f>SUM(B39:K39)</f>
        <v>-37227.58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2316600</v>
      </c>
      <c r="F46" s="17">
        <v>0</v>
      </c>
      <c r="G46" s="17">
        <v>0</v>
      </c>
      <c r="H46" s="17">
        <v>0</v>
      </c>
      <c r="I46" s="17">
        <v>1021500</v>
      </c>
      <c r="J46" s="17">
        <v>0</v>
      </c>
      <c r="K46" s="17">
        <v>0</v>
      </c>
      <c r="L46" s="17">
        <f>SUM(B46:K46)</f>
        <v>3338100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6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6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9"/>
    </row>
    <row r="54" spans="1:13" ht="12" customHeight="1">
      <c r="A54" s="27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30"/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681869.8399999999</v>
      </c>
      <c r="C55" s="41">
        <f t="shared" si="16"/>
        <v>519073.58999999997</v>
      </c>
      <c r="D55" s="41">
        <f t="shared" si="16"/>
        <v>1663344.16</v>
      </c>
      <c r="E55" s="41">
        <f t="shared" si="16"/>
        <v>2491864.55</v>
      </c>
      <c r="F55" s="41">
        <f t="shared" si="16"/>
        <v>1427212.1699999997</v>
      </c>
      <c r="G55" s="41">
        <f t="shared" si="16"/>
        <v>852888.84</v>
      </c>
      <c r="H55" s="41">
        <f t="shared" si="16"/>
        <v>488583.51</v>
      </c>
      <c r="I55" s="41">
        <f t="shared" si="16"/>
        <v>1052101.46</v>
      </c>
      <c r="J55" s="41">
        <f t="shared" si="16"/>
        <v>739340.5299999999</v>
      </c>
      <c r="K55" s="41">
        <f t="shared" si="16"/>
        <v>924757.2100000001</v>
      </c>
      <c r="L55" s="42">
        <f t="shared" si="14"/>
        <v>10841035.86</v>
      </c>
      <c r="M55" s="66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 s="67"/>
    </row>
    <row r="58" spans="1:12" ht="12" customHeight="1">
      <c r="A58" s="19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</row>
    <row r="61" spans="1:13" ht="18.75" customHeight="1">
      <c r="A61" s="45" t="s">
        <v>45</v>
      </c>
      <c r="B61" s="41">
        <f>SUM(B62:B75)</f>
        <v>681869.8399999999</v>
      </c>
      <c r="C61" s="41">
        <f aca="true" t="shared" si="18" ref="C61:J61">SUM(C62:C73)</f>
        <v>519073.58</v>
      </c>
      <c r="D61" s="41">
        <f t="shared" si="18"/>
        <v>1663344.16</v>
      </c>
      <c r="E61" s="41">
        <f t="shared" si="18"/>
        <v>2491864.55</v>
      </c>
      <c r="F61" s="41">
        <f t="shared" si="18"/>
        <v>1427212.17</v>
      </c>
      <c r="G61" s="41">
        <f t="shared" si="18"/>
        <v>852888.84</v>
      </c>
      <c r="H61" s="41">
        <f t="shared" si="18"/>
        <v>488583.53</v>
      </c>
      <c r="I61" s="41">
        <f>SUM(I62:I77)</f>
        <v>1052101.46</v>
      </c>
      <c r="J61" s="41">
        <f t="shared" si="18"/>
        <v>739340.5299999999</v>
      </c>
      <c r="K61" s="41">
        <f>SUM(K62:K75)</f>
        <v>924757.21</v>
      </c>
      <c r="L61" s="46">
        <f>SUM(B61:K61)</f>
        <v>10841035.869999997</v>
      </c>
      <c r="M61" s="40"/>
    </row>
    <row r="62" spans="1:13" ht="18.75" customHeight="1">
      <c r="A62" s="47" t="s">
        <v>46</v>
      </c>
      <c r="B62" s="48">
        <f>+B55</f>
        <v>681869.8399999999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681869.8399999999</v>
      </c>
      <c r="M62"/>
    </row>
    <row r="63" spans="1:13" ht="18.75" customHeight="1">
      <c r="A63" s="47" t="s">
        <v>55</v>
      </c>
      <c r="B63" s="17">
        <v>0</v>
      </c>
      <c r="C63" s="48">
        <v>454293.2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454293.2</v>
      </c>
      <c r="M63"/>
    </row>
    <row r="64" spans="1:13" ht="18.75" customHeight="1">
      <c r="A64" s="47" t="s">
        <v>56</v>
      </c>
      <c r="B64" s="17">
        <v>0</v>
      </c>
      <c r="C64" s="48">
        <v>64780.38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64780.38</v>
      </c>
      <c r="M64" s="57"/>
    </row>
    <row r="65" spans="1:12" ht="18.75" customHeight="1">
      <c r="A65" s="47" t="s">
        <v>47</v>
      </c>
      <c r="B65" s="17">
        <v>0</v>
      </c>
      <c r="C65" s="17">
        <v>0</v>
      </c>
      <c r="D65" s="48">
        <v>1663344.16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1663344.16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2491864.55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2491864.55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1427212.17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1427212.17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852888.84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852888.84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488583.53</v>
      </c>
      <c r="I69" s="17">
        <v>0</v>
      </c>
      <c r="J69" s="17">
        <v>0</v>
      </c>
      <c r="K69" s="17"/>
      <c r="L69" s="46">
        <f t="shared" si="19"/>
        <v>488583.53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f>+I55</f>
        <v>1052101.46</v>
      </c>
      <c r="J70" s="17">
        <v>0</v>
      </c>
      <c r="K70" s="17"/>
      <c r="L70" s="46">
        <f t="shared" si="19"/>
        <v>1052101.46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f>+J55</f>
        <v>739340.5299999999</v>
      </c>
      <c r="K71" s="17">
        <v>0</v>
      </c>
      <c r="L71" s="46">
        <f t="shared" si="19"/>
        <v>739340.5299999999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533399.96</v>
      </c>
      <c r="L72" s="46">
        <f t="shared" si="19"/>
        <v>533399.96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391357.25</v>
      </c>
      <c r="L73" s="46">
        <f t="shared" si="19"/>
        <v>391357.25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/>
      <c r="J75" s="53">
        <v>0</v>
      </c>
      <c r="K75" s="53">
        <v>0</v>
      </c>
      <c r="L75" s="51">
        <f>SUM(B75:K75)</f>
        <v>0</v>
      </c>
    </row>
    <row r="76" spans="1:11" ht="18" customHeight="1">
      <c r="A76" s="58" t="s">
        <v>81</v>
      </c>
      <c r="H76"/>
      <c r="I76"/>
      <c r="J76"/>
      <c r="K76"/>
    </row>
    <row r="77" spans="1:11" ht="18" customHeight="1">
      <c r="A77" s="52"/>
      <c r="I77"/>
      <c r="K77"/>
    </row>
    <row r="78" spans="10:11" ht="13.5">
      <c r="J78"/>
      <c r="K78"/>
    </row>
    <row r="79" ht="13.5">
      <c r="K79"/>
    </row>
    <row r="80" ht="13.5">
      <c r="K80"/>
    </row>
    <row r="81" ht="13.5">
      <c r="K81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2019-11-05T18:28:16Z</cp:lastPrinted>
  <dcterms:created xsi:type="dcterms:W3CDTF">2019-10-31T14:24:08Z</dcterms:created>
  <dcterms:modified xsi:type="dcterms:W3CDTF">2023-06-13T13:25:40Z</dcterms:modified>
  <cp:category/>
  <cp:version/>
  <cp:contentType/>
  <cp:contentStatus/>
</cp:coreProperties>
</file>