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<sst xmlns="http://schemas.openxmlformats.org/spreadsheetml/2006/main" count="88" uniqueCount="85">
  <si>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</si>
  <si>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</si>
  <si>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</si>
  <si>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</si>
  <si>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</si>
  <si>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</si>
  <si>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</si>
  <si>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</si>
  <si>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</si>
  <si>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</si>
  <si>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</si>
  <si>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</si>
  <si>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</si>
  <si>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</si>
  <si>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</si>
  <si>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</si>
  <si>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</si>
  <si>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</si>
  <si>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</si>
  <si>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</si>
  <si>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</si>
  <si>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</si>
  <si>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</si>
  <si>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</si>
  <si>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</si>
  <si>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</si>
  <si>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</si>
  <si>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</si>
  <si>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</si>
  <si>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</si>
  <si>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</si>
  <si>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</si>
  <si>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</si>
  <si>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</si>
  <si>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</si>
  <si>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</si>
  <si>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</si>
  <si>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</si>
  <si>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</si>
  <si>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</si>
  <si>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</si>
  <si>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</si>
  <si>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</si>
  <si>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</si>
  <si>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</si>
  <si>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</si>
  <si>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</si>
  <si>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</si>
  <si>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</si>
  <si>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</si>
  <si>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</si>
  <si>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</si>
  <si>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</si>
  <si>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</si>
  <si>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</si>
  <si>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</si>
  <si>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</si>
  <si>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</si>
  <si>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</si>
  <si>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</si>
  <si>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</si>
  <si>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</si>
  <si>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</si>
  <si>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</si>
  <si>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</si>
  <si>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</si>
  <si>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</si>
  <si>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</si>
  <si>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</si>
  <si>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</si>
  <si>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</si>
  <si>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</si>
  <si>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</si>
  <si>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</si>
  <si>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</si>
  <si>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</si>
  <si>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</si>
  <si>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</si>
  <si>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</si>
  <si>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</si>
  <si>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</si>
  <si>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</si>
  <si>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</si>
  <si>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</si>
  <si>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27/07/23 - VENCIMENTO 03/08/23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</si>
</sst>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375301</v>
      </c>
      <c r="C7" s="9">
        <f t="shared" si="0"/>
        <v>257710</v>
      </c>
      <c r="D7" s="9">
        <f t="shared" si="0"/>
        <v>246117</v>
      </c>
      <c r="E7" s="9">
        <f t="shared" si="0"/>
        <v>67060</v>
      </c>
      <c r="F7" s="9">
        <f t="shared" si="0"/>
        <v>180556</v>
      </c>
      <c r="G7" s="9">
        <f t="shared" si="0"/>
        <v>358187</v>
      </c>
      <c r="H7" s="9">
        <f t="shared" si="0"/>
        <v>40884</v>
      </c>
      <c r="I7" s="9">
        <f t="shared" si="0"/>
        <v>285829</v>
      </c>
      <c r="J7" s="9">
        <f t="shared" si="0"/>
        <v>208653</v>
      </c>
      <c r="K7" s="9">
        <f t="shared" si="0"/>
        <v>335504</v>
      </c>
      <c r="L7" s="9">
        <f t="shared" si="0"/>
        <v>251051</v>
      </c>
      <c r="M7" s="9">
        <f t="shared" si="0"/>
        <v>128967</v>
      </c>
      <c r="N7" s="9">
        <f t="shared" si="0"/>
        <v>84086</v>
      </c>
      <c r="O7" s="9">
        <f t="shared" si="0"/>
        <v>2819905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10317</v>
      </c>
      <c r="C8" s="11">
        <f t="shared" si="1"/>
        <v>10175</v>
      </c>
      <c r="D8" s="11">
        <f t="shared" si="1"/>
        <v>5993</v>
      </c>
      <c r="E8" s="11">
        <f t="shared" si="1"/>
        <v>1832</v>
      </c>
      <c r="F8" s="11">
        <f t="shared" si="1"/>
        <v>4655</v>
      </c>
      <c r="G8" s="11">
        <f t="shared" si="1"/>
        <v>12174</v>
      </c>
      <c r="H8" s="11">
        <f t="shared" si="1"/>
        <v>1567</v>
      </c>
      <c r="I8" s="11">
        <f t="shared" si="1"/>
        <v>13288</v>
      </c>
      <c r="J8" s="11">
        <f t="shared" si="1"/>
        <v>8032</v>
      </c>
      <c r="K8" s="11">
        <f t="shared" si="1"/>
        <v>3972</v>
      </c>
      <c r="L8" s="11">
        <f t="shared" si="1"/>
        <v>3537</v>
      </c>
      <c r="M8" s="11">
        <f t="shared" si="1"/>
        <v>5176</v>
      </c>
      <c r="N8" s="11">
        <f t="shared" si="1"/>
        <v>3682</v>
      </c>
      <c r="O8" s="11">
        <f t="shared" si="1"/>
        <v>84400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10317</v>
      </c>
      <c r="C9" s="11">
        <v>10175</v>
      </c>
      <c r="D9" s="11">
        <v>5993</v>
      </c>
      <c r="E9" s="11">
        <v>1832</v>
      </c>
      <c r="F9" s="11">
        <v>4655</v>
      </c>
      <c r="G9" s="11">
        <v>12174</v>
      </c>
      <c r="H9" s="11">
        <v>1567</v>
      </c>
      <c r="I9" s="11">
        <v>13288</v>
      </c>
      <c r="J9" s="11">
        <v>8032</v>
      </c>
      <c r="K9" s="11">
        <v>3972</v>
      </c>
      <c r="L9" s="11">
        <v>3537</v>
      </c>
      <c r="M9" s="11">
        <v>5176</v>
      </c>
      <c r="N9" s="11">
        <v>3671</v>
      </c>
      <c r="O9" s="11">
        <f>SUM(B9:N9)</f>
        <v>84389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364984</v>
      </c>
      <c r="C11" s="13">
        <v>247535</v>
      </c>
      <c r="D11" s="13">
        <v>240124</v>
      </c>
      <c r="E11" s="13">
        <v>65228</v>
      </c>
      <c r="F11" s="13">
        <v>175901</v>
      </c>
      <c r="G11" s="13">
        <v>346013</v>
      </c>
      <c r="H11" s="13">
        <v>39317</v>
      </c>
      <c r="I11" s="13">
        <v>272541</v>
      </c>
      <c r="J11" s="13">
        <v>200621</v>
      </c>
      <c r="K11" s="13">
        <v>331532</v>
      </c>
      <c r="L11" s="13">
        <v>247514</v>
      </c>
      <c r="M11" s="13">
        <v>123791</v>
      </c>
      <c r="N11" s="13">
        <v>80404</v>
      </c>
      <c r="O11" s="11">
        <f>SUM(B11:N11)</f>
        <v>2735505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26574</v>
      </c>
      <c r="C12" s="13">
        <v>22914</v>
      </c>
      <c r="D12" s="13">
        <v>17641</v>
      </c>
      <c r="E12" s="13">
        <v>6997</v>
      </c>
      <c r="F12" s="13">
        <v>16030</v>
      </c>
      <c r="G12" s="13">
        <v>34011</v>
      </c>
      <c r="H12" s="13">
        <v>4066</v>
      </c>
      <c r="I12" s="13">
        <v>26699</v>
      </c>
      <c r="J12" s="13">
        <v>17620</v>
      </c>
      <c r="K12" s="13">
        <v>21897</v>
      </c>
      <c r="L12" s="13">
        <v>16373</v>
      </c>
      <c r="M12" s="13">
        <v>6399</v>
      </c>
      <c r="N12" s="13">
        <v>3520</v>
      </c>
      <c r="O12" s="11">
        <f>SUM(B12:N12)</f>
        <v>220741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338410</v>
      </c>
      <c r="C13" s="15">
        <f t="shared" si="2"/>
        <v>224621</v>
      </c>
      <c r="D13" s="15">
        <f t="shared" si="2"/>
        <v>222483</v>
      </c>
      <c r="E13" s="15">
        <f t="shared" si="2"/>
        <v>58231</v>
      </c>
      <c r="F13" s="15">
        <f t="shared" si="2"/>
        <v>159871</v>
      </c>
      <c r="G13" s="15">
        <f t="shared" si="2"/>
        <v>312002</v>
      </c>
      <c r="H13" s="15">
        <f t="shared" si="2"/>
        <v>35251</v>
      </c>
      <c r="I13" s="15">
        <f t="shared" si="2"/>
        <v>245842</v>
      </c>
      <c r="J13" s="15">
        <f t="shared" si="2"/>
        <v>183001</v>
      </c>
      <c r="K13" s="15">
        <f t="shared" si="2"/>
        <v>309635</v>
      </c>
      <c r="L13" s="15">
        <f t="shared" si="2"/>
        <v>231141</v>
      </c>
      <c r="M13" s="15">
        <f t="shared" si="2"/>
        <v>117392</v>
      </c>
      <c r="N13" s="15">
        <f t="shared" si="2"/>
        <v>76884</v>
      </c>
      <c r="O13" s="11">
        <f>SUM(B13:N13)</f>
        <v>2514764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1.142529475500055</v>
      </c>
      <c r="C18" s="19">
        <v>1.191168600185128</v>
      </c>
      <c r="D18" s="19">
        <v>1.268069089673026</v>
      </c>
      <c r="E18" s="19">
        <v>0.81955775166598</v>
      </c>
      <c r="F18" s="19">
        <v>1.564689212138465</v>
      </c>
      <c r="G18" s="19">
        <v>1.3619916071237</v>
      </c>
      <c r="H18" s="19">
        <v>1.582818797589726</v>
      </c>
      <c r="I18" s="19">
        <v>1.096950592451222</v>
      </c>
      <c r="J18" s="19">
        <v>1.29767590461318</v>
      </c>
      <c r="K18" s="19">
        <v>1.136335153752598</v>
      </c>
      <c r="L18" s="19">
        <v>1.186610678934002</v>
      </c>
      <c r="M18" s="19">
        <v>1.145940254958802</v>
      </c>
      <c r="N18" s="19">
        <v>1.006745725982815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1375857.2400000002</v>
      </c>
      <c r="C20" s="24">
        <f t="shared" si="3"/>
        <v>993505.5399999999</v>
      </c>
      <c r="D20" s="24">
        <f t="shared" si="3"/>
        <v>887943.0300000001</v>
      </c>
      <c r="E20" s="24">
        <f t="shared" si="3"/>
        <v>269668.77999999997</v>
      </c>
      <c r="F20" s="24">
        <f t="shared" si="3"/>
        <v>932271.86</v>
      </c>
      <c r="G20" s="24">
        <f t="shared" si="3"/>
        <v>1333605.3399999999</v>
      </c>
      <c r="H20" s="24">
        <f t="shared" si="3"/>
        <v>234206.15000000002</v>
      </c>
      <c r="I20" s="24">
        <f t="shared" si="3"/>
        <v>1025993.85</v>
      </c>
      <c r="J20" s="24">
        <f t="shared" si="3"/>
        <v>877886.4300000002</v>
      </c>
      <c r="K20" s="24">
        <f t="shared" si="3"/>
        <v>1182374.46</v>
      </c>
      <c r="L20" s="24">
        <f t="shared" si="3"/>
        <v>1057425.45</v>
      </c>
      <c r="M20" s="24">
        <f t="shared" si="3"/>
        <v>607202.56</v>
      </c>
      <c r="N20" s="24">
        <f t="shared" si="3"/>
        <v>311134.2500000001</v>
      </c>
      <c r="O20" s="24">
        <f>O21+O22+O23+O24+O25+O26+O27+O28+O29</f>
        <v>11089074.940000001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1087247</v>
      </c>
      <c r="C21" s="28">
        <f aca="true" t="shared" si="4" ref="C21:N21">ROUND((C15+C16)*C7,2)</f>
        <v>771274.49</v>
      </c>
      <c r="D21" s="28">
        <f t="shared" si="4"/>
        <v>645983.29</v>
      </c>
      <c r="E21" s="28">
        <f t="shared" si="4"/>
        <v>300697.04</v>
      </c>
      <c r="F21" s="28">
        <f t="shared" si="4"/>
        <v>549305.52</v>
      </c>
      <c r="G21" s="28">
        <f t="shared" si="4"/>
        <v>896613.7</v>
      </c>
      <c r="H21" s="28">
        <f t="shared" si="4"/>
        <v>137402.95</v>
      </c>
      <c r="I21" s="28">
        <f t="shared" si="4"/>
        <v>849398.04</v>
      </c>
      <c r="J21" s="28">
        <f t="shared" si="4"/>
        <v>623663.82</v>
      </c>
      <c r="K21" s="28">
        <f t="shared" si="4"/>
        <v>947899.45</v>
      </c>
      <c r="L21" s="28">
        <f t="shared" si="4"/>
        <v>807631.07</v>
      </c>
      <c r="M21" s="28">
        <f t="shared" si="4"/>
        <v>478751.3</v>
      </c>
      <c r="N21" s="28">
        <f t="shared" si="4"/>
        <v>281948.77</v>
      </c>
      <c r="O21" s="28">
        <f aca="true" t="shared" si="5" ref="O21:O29">SUM(B21:N21)</f>
        <v>8377816.440000001</v>
      </c>
    </row>
    <row r="22" spans="1:23" ht="18.75" customHeight="1">
      <c r="A22" s="26" t="s">
        <v>33</v>
      </c>
      <c r="B22" s="28">
        <f>IF(B18&lt;&gt;0,ROUND((B18-1)*B21,2),0)</f>
        <v>154964.74</v>
      </c>
      <c r="C22" s="28">
        <f aca="true" t="shared" si="6" ref="C22:N22">IF(C18&lt;&gt;0,ROUND((C18-1)*C21,2),0)</f>
        <v>147443.46</v>
      </c>
      <c r="D22" s="28">
        <f t="shared" si="6"/>
        <v>173168.15</v>
      </c>
      <c r="E22" s="28">
        <f t="shared" si="6"/>
        <v>-54258.45</v>
      </c>
      <c r="F22" s="28">
        <f t="shared" si="6"/>
        <v>310186.9</v>
      </c>
      <c r="G22" s="28">
        <f t="shared" si="6"/>
        <v>324566.63</v>
      </c>
      <c r="H22" s="28">
        <f t="shared" si="6"/>
        <v>80081.02</v>
      </c>
      <c r="I22" s="28">
        <f t="shared" si="6"/>
        <v>82349.64</v>
      </c>
      <c r="J22" s="28">
        <f t="shared" si="6"/>
        <v>185649.69</v>
      </c>
      <c r="K22" s="28">
        <f t="shared" si="6"/>
        <v>129232.02</v>
      </c>
      <c r="L22" s="28">
        <f t="shared" si="6"/>
        <v>150712.58</v>
      </c>
      <c r="M22" s="28">
        <f t="shared" si="6"/>
        <v>69869.09</v>
      </c>
      <c r="N22" s="28">
        <f t="shared" si="6"/>
        <v>1901.95</v>
      </c>
      <c r="O22" s="28">
        <f t="shared" si="5"/>
        <v>1755867.4200000002</v>
      </c>
      <c r="W22" s="51"/>
    </row>
    <row r="23" spans="1:15" ht="18.75" customHeight="1">
      <c r="A23" s="26" t="s">
        <v>34</v>
      </c>
      <c r="B23" s="28">
        <v>68729.57</v>
      </c>
      <c r="C23" s="28">
        <v>45887.87</v>
      </c>
      <c r="D23" s="28">
        <v>33865.84</v>
      </c>
      <c r="E23" s="28">
        <v>12340.57</v>
      </c>
      <c r="F23" s="28">
        <v>42607.82</v>
      </c>
      <c r="G23" s="28">
        <v>67376.99</v>
      </c>
      <c r="H23" s="28">
        <v>6240.9</v>
      </c>
      <c r="I23" s="28">
        <v>48233.07</v>
      </c>
      <c r="J23" s="28">
        <v>39056.06</v>
      </c>
      <c r="K23" s="28">
        <v>61380.47</v>
      </c>
      <c r="L23" s="28">
        <v>55492.13</v>
      </c>
      <c r="M23" s="28">
        <v>27278.75</v>
      </c>
      <c r="N23" s="28">
        <v>16630.9</v>
      </c>
      <c r="O23" s="28">
        <f t="shared" si="5"/>
        <v>525120.9400000001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802.4</v>
      </c>
      <c r="D26" s="28">
        <v>708.62</v>
      </c>
      <c r="E26" s="28">
        <v>216.23</v>
      </c>
      <c r="F26" s="28">
        <v>747.7</v>
      </c>
      <c r="G26" s="28">
        <v>1068.14</v>
      </c>
      <c r="H26" s="28">
        <v>187.58</v>
      </c>
      <c r="I26" s="28">
        <v>812.83</v>
      </c>
      <c r="J26" s="28">
        <v>703.41</v>
      </c>
      <c r="K26" s="28">
        <v>943.09</v>
      </c>
      <c r="L26" s="28">
        <v>841.48</v>
      </c>
      <c r="M26" s="28">
        <v>479.36</v>
      </c>
      <c r="N26" s="28">
        <v>244.88</v>
      </c>
      <c r="O26" s="28">
        <f t="shared" si="5"/>
        <v>8844.7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721.22</v>
      </c>
      <c r="M27" s="28">
        <v>408.22</v>
      </c>
      <c r="N27" s="28">
        <v>213.89</v>
      </c>
      <c r="O27" s="28">
        <f t="shared" si="5"/>
        <v>7557.840000000001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-45394.8</v>
      </c>
      <c r="C31" s="28">
        <f aca="true" t="shared" si="7" ref="C31:O31">+C32+C34+C47+C48+C49+C54-C55</f>
        <v>-44770</v>
      </c>
      <c r="D31" s="28">
        <f t="shared" si="7"/>
        <v>-26369.2</v>
      </c>
      <c r="E31" s="28">
        <f t="shared" si="7"/>
        <v>-8060.8</v>
      </c>
      <c r="F31" s="28">
        <f t="shared" si="7"/>
        <v>-20482</v>
      </c>
      <c r="G31" s="28">
        <f t="shared" si="7"/>
        <v>-53565.6</v>
      </c>
      <c r="H31" s="28">
        <f t="shared" si="7"/>
        <v>-6894.8</v>
      </c>
      <c r="I31" s="28">
        <f t="shared" si="7"/>
        <v>-58467.2</v>
      </c>
      <c r="J31" s="28">
        <f t="shared" si="7"/>
        <v>-35340.8</v>
      </c>
      <c r="K31" s="28">
        <f t="shared" si="7"/>
        <v>-17476.8</v>
      </c>
      <c r="L31" s="28">
        <f t="shared" si="7"/>
        <v>-15562.8</v>
      </c>
      <c r="M31" s="28">
        <f t="shared" si="7"/>
        <v>-22774.4</v>
      </c>
      <c r="N31" s="28">
        <f t="shared" si="7"/>
        <v>-16152.4</v>
      </c>
      <c r="O31" s="28">
        <f t="shared" si="7"/>
        <v>-371311.6</v>
      </c>
    </row>
    <row r="32" spans="1:15" ht="18.75" customHeight="1">
      <c r="A32" s="26" t="s">
        <v>38</v>
      </c>
      <c r="B32" s="29">
        <f>+B33</f>
        <v>-45394.8</v>
      </c>
      <c r="C32" s="29">
        <f>+C33</f>
        <v>-44770</v>
      </c>
      <c r="D32" s="29">
        <f aca="true" t="shared" si="8" ref="D32:O32">+D33</f>
        <v>-26369.2</v>
      </c>
      <c r="E32" s="29">
        <f t="shared" si="8"/>
        <v>-8060.8</v>
      </c>
      <c r="F32" s="29">
        <f t="shared" si="8"/>
        <v>-20482</v>
      </c>
      <c r="G32" s="29">
        <f t="shared" si="8"/>
        <v>-53565.6</v>
      </c>
      <c r="H32" s="29">
        <f t="shared" si="8"/>
        <v>-6894.8</v>
      </c>
      <c r="I32" s="29">
        <f t="shared" si="8"/>
        <v>-58467.2</v>
      </c>
      <c r="J32" s="29">
        <f t="shared" si="8"/>
        <v>-35340.8</v>
      </c>
      <c r="K32" s="29">
        <f t="shared" si="8"/>
        <v>-17476.8</v>
      </c>
      <c r="L32" s="29">
        <f t="shared" si="8"/>
        <v>-15562.8</v>
      </c>
      <c r="M32" s="29">
        <f t="shared" si="8"/>
        <v>-22774.4</v>
      </c>
      <c r="N32" s="29">
        <f t="shared" si="8"/>
        <v>-16152.4</v>
      </c>
      <c r="O32" s="29">
        <f t="shared" si="8"/>
        <v>-371311.6</v>
      </c>
    </row>
    <row r="33" spans="1:26" ht="18.75" customHeight="1">
      <c r="A33" s="27" t="s">
        <v>39</v>
      </c>
      <c r="B33" s="16">
        <f>ROUND((-B9)*$G$3,2)</f>
        <v>-45394.8</v>
      </c>
      <c r="C33" s="16">
        <f aca="true" t="shared" si="9" ref="C33:N33">ROUND((-C9)*$G$3,2)</f>
        <v>-44770</v>
      </c>
      <c r="D33" s="16">
        <f t="shared" si="9"/>
        <v>-26369.2</v>
      </c>
      <c r="E33" s="16">
        <f t="shared" si="9"/>
        <v>-8060.8</v>
      </c>
      <c r="F33" s="16">
        <f t="shared" si="9"/>
        <v>-20482</v>
      </c>
      <c r="G33" s="16">
        <f t="shared" si="9"/>
        <v>-53565.6</v>
      </c>
      <c r="H33" s="16">
        <f t="shared" si="9"/>
        <v>-6894.8</v>
      </c>
      <c r="I33" s="16">
        <f t="shared" si="9"/>
        <v>-58467.2</v>
      </c>
      <c r="J33" s="16">
        <f t="shared" si="9"/>
        <v>-35340.8</v>
      </c>
      <c r="K33" s="16">
        <f t="shared" si="9"/>
        <v>-17476.8</v>
      </c>
      <c r="L33" s="16">
        <f t="shared" si="9"/>
        <v>-15562.8</v>
      </c>
      <c r="M33" s="16">
        <f t="shared" si="9"/>
        <v>-22774.4</v>
      </c>
      <c r="N33" s="16">
        <f t="shared" si="9"/>
        <v>-16152.4</v>
      </c>
      <c r="O33" s="30">
        <f aca="true" t="shared" si="10" ref="O33:O55">SUM(B33:N33)</f>
        <v>-371311.6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1330462.4400000002</v>
      </c>
      <c r="C53" s="34">
        <f aca="true" t="shared" si="13" ref="C53:N53">+C20+C31</f>
        <v>948735.5399999999</v>
      </c>
      <c r="D53" s="34">
        <f t="shared" si="13"/>
        <v>861573.8300000002</v>
      </c>
      <c r="E53" s="34">
        <f t="shared" si="13"/>
        <v>261607.97999999998</v>
      </c>
      <c r="F53" s="34">
        <f t="shared" si="13"/>
        <v>911789.86</v>
      </c>
      <c r="G53" s="34">
        <f t="shared" si="13"/>
        <v>1280039.7399999998</v>
      </c>
      <c r="H53" s="34">
        <f t="shared" si="13"/>
        <v>227311.35000000003</v>
      </c>
      <c r="I53" s="34">
        <f t="shared" si="13"/>
        <v>967526.65</v>
      </c>
      <c r="J53" s="34">
        <f t="shared" si="13"/>
        <v>842545.6300000001</v>
      </c>
      <c r="K53" s="34">
        <f t="shared" si="13"/>
        <v>1164897.66</v>
      </c>
      <c r="L53" s="34">
        <f t="shared" si="13"/>
        <v>1041862.6499999999</v>
      </c>
      <c r="M53" s="34">
        <f t="shared" si="13"/>
        <v>584428.16</v>
      </c>
      <c r="N53" s="34">
        <f t="shared" si="13"/>
        <v>294981.8500000001</v>
      </c>
      <c r="O53" s="34">
        <f>SUM(B53:N53)</f>
        <v>10717763.34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1330462.45</v>
      </c>
      <c r="C59" s="42">
        <f t="shared" si="14"/>
        <v>948735.54</v>
      </c>
      <c r="D59" s="42">
        <f t="shared" si="14"/>
        <v>861573.84</v>
      </c>
      <c r="E59" s="42">
        <f t="shared" si="14"/>
        <v>261607.98</v>
      </c>
      <c r="F59" s="42">
        <f t="shared" si="14"/>
        <v>911789.86</v>
      </c>
      <c r="G59" s="42">
        <f t="shared" si="14"/>
        <v>1280039.74</v>
      </c>
      <c r="H59" s="42">
        <f t="shared" si="14"/>
        <v>227311.34</v>
      </c>
      <c r="I59" s="42">
        <f t="shared" si="14"/>
        <v>967526.65</v>
      </c>
      <c r="J59" s="42">
        <f t="shared" si="14"/>
        <v>842545.63</v>
      </c>
      <c r="K59" s="42">
        <f t="shared" si="14"/>
        <v>1164897.66</v>
      </c>
      <c r="L59" s="42">
        <f t="shared" si="14"/>
        <v>1041862.65</v>
      </c>
      <c r="M59" s="42">
        <f t="shared" si="14"/>
        <v>584428.15</v>
      </c>
      <c r="N59" s="42">
        <f t="shared" si="14"/>
        <v>294981.84</v>
      </c>
      <c r="O59" s="34">
        <f t="shared" si="14"/>
        <v>10717763.33</v>
      </c>
      <c r="Q59"/>
    </row>
    <row r="60" spans="1:18" ht="18.75" customHeight="1">
      <c r="A60" s="26" t="s">
        <v>54</v>
      </c>
      <c r="B60" s="42">
        <v>1088878.52</v>
      </c>
      <c r="C60" s="42">
        <v>673969.13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1762847.65</v>
      </c>
      <c r="P60"/>
      <c r="Q60"/>
      <c r="R60" s="41"/>
    </row>
    <row r="61" spans="1:16" ht="18.75" customHeight="1">
      <c r="A61" s="26" t="s">
        <v>55</v>
      </c>
      <c r="B61" s="42">
        <v>241583.93</v>
      </c>
      <c r="C61" s="42">
        <v>274766.41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516350.33999999997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861573.84</v>
      </c>
      <c r="E62" s="43">
        <v>0</v>
      </c>
      <c r="F62" s="43">
        <v>0</v>
      </c>
      <c r="G62" s="43">
        <v>0</v>
      </c>
      <c r="H62" s="42">
        <v>227311.34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1088885.18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261607.98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261607.98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911789.86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911789.86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1280039.74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1280039.74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967526.65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967526.65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842545.63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842545.63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1164897.66</v>
      </c>
      <c r="L68" s="29">
        <v>1041862.65</v>
      </c>
      <c r="M68" s="43">
        <v>0</v>
      </c>
      <c r="N68" s="43">
        <v>0</v>
      </c>
      <c r="O68" s="34">
        <f t="shared" si="15"/>
        <v>2206760.31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584428.15</v>
      </c>
      <c r="N69" s="43">
        <v>0</v>
      </c>
      <c r="O69" s="34">
        <f t="shared" si="15"/>
        <v>584428.15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294981.84</v>
      </c>
      <c r="O70" s="46">
        <f t="shared" si="15"/>
        <v>294981.84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2023-08-02T17:12:56Z</dcterms:modified>
  <cp:category/>
  <cp:version/>
  <cp:contentType/>
  <cp:contentStatus/>
</cp:coreProperties>
</file>