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<sst xmlns="http://schemas.openxmlformats.org/spreadsheetml/2006/main" count="88" uniqueCount="85">
  <si>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</si>
  <si>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</si>
  <si>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</si>
  <si>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</si>
  <si>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</si>
  <si>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</si>
  <si>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</si>
  <si>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</si>
  <si>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</si>
  <si>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</si>
  <si>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</si>
  <si>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</si>
  <si>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</si>
  <si>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</si>
  <si>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</si>
  <si>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</si>
  <si>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</si>
  <si>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</si>
  <si>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</si>
  <si>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</si>
  <si>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</si>
  <si>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</si>
  <si>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</si>
  <si>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</si>
  <si>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</si>
  <si>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</si>
  <si>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</si>
  <si>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</si>
  <si>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</si>
  <si>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</si>
  <si>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</si>
  <si>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</si>
  <si>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</si>
  <si>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</si>
  <si>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</si>
  <si>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</si>
  <si>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</si>
  <si>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</si>
  <si>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</si>
  <si>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</si>
  <si>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</si>
  <si>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</si>
  <si>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</si>
  <si>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</si>
  <si>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</si>
  <si>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</si>
  <si>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</si>
  <si>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</si>
  <si>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</si>
  <si>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</si>
  <si>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</si>
  <si>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</si>
  <si>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</si>
  <si>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</si>
  <si>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</si>
  <si>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</si>
  <si>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</si>
  <si>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</si>
  <si>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</si>
  <si>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</si>
  <si>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</si>
  <si>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</si>
  <si>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</si>
  <si>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</si>
  <si>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</si>
  <si>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</si>
  <si>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</si>
  <si>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</si>
  <si>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</si>
  <si>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</si>
  <si>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</si>
  <si>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</si>
  <si>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</si>
  <si>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</si>
  <si>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</si>
  <si>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</si>
  <si>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</si>
  <si>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</si>
  <si>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</si>
  <si>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</si>
  <si>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</si>
  <si>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</si>
  <si>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</si>
  <si>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</si>
  <si>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17/07/23 - VENCIMENTO 24/07/23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</si>
</sst>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330767</v>
      </c>
      <c r="C7" s="9">
        <f t="shared" si="0"/>
        <v>233194</v>
      </c>
      <c r="D7" s="9">
        <f t="shared" si="0"/>
        <v>223129</v>
      </c>
      <c r="E7" s="9">
        <f t="shared" si="0"/>
        <v>59237</v>
      </c>
      <c r="F7" s="9">
        <f t="shared" si="0"/>
        <v>164770</v>
      </c>
      <c r="G7" s="9">
        <f t="shared" si="0"/>
        <v>317945</v>
      </c>
      <c r="H7" s="9">
        <f t="shared" si="0"/>
        <v>39834</v>
      </c>
      <c r="I7" s="9">
        <f t="shared" si="0"/>
        <v>236700</v>
      </c>
      <c r="J7" s="9">
        <f t="shared" si="0"/>
        <v>194505</v>
      </c>
      <c r="K7" s="9">
        <f t="shared" si="0"/>
        <v>290849</v>
      </c>
      <c r="L7" s="9">
        <f t="shared" si="0"/>
        <v>219316</v>
      </c>
      <c r="M7" s="9">
        <f t="shared" si="0"/>
        <v>114837</v>
      </c>
      <c r="N7" s="9">
        <f t="shared" si="0"/>
        <v>75892</v>
      </c>
      <c r="O7" s="9">
        <f t="shared" si="0"/>
        <v>2500975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10154</v>
      </c>
      <c r="C8" s="11">
        <f t="shared" si="1"/>
        <v>10366</v>
      </c>
      <c r="D8" s="11">
        <f t="shared" si="1"/>
        <v>6231</v>
      </c>
      <c r="E8" s="11">
        <f t="shared" si="1"/>
        <v>1773</v>
      </c>
      <c r="F8" s="11">
        <f t="shared" si="1"/>
        <v>4854</v>
      </c>
      <c r="G8" s="11">
        <f t="shared" si="1"/>
        <v>11463</v>
      </c>
      <c r="H8" s="11">
        <f t="shared" si="1"/>
        <v>1644</v>
      </c>
      <c r="I8" s="11">
        <f t="shared" si="1"/>
        <v>11797</v>
      </c>
      <c r="J8" s="11">
        <f t="shared" si="1"/>
        <v>8404</v>
      </c>
      <c r="K8" s="11">
        <f t="shared" si="1"/>
        <v>4023</v>
      </c>
      <c r="L8" s="11">
        <f t="shared" si="1"/>
        <v>3753</v>
      </c>
      <c r="M8" s="11">
        <f t="shared" si="1"/>
        <v>4749</v>
      </c>
      <c r="N8" s="11">
        <f t="shared" si="1"/>
        <v>3551</v>
      </c>
      <c r="O8" s="11">
        <f t="shared" si="1"/>
        <v>82762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10154</v>
      </c>
      <c r="C9" s="11">
        <v>10366</v>
      </c>
      <c r="D9" s="11">
        <v>6231</v>
      </c>
      <c r="E9" s="11">
        <v>1773</v>
      </c>
      <c r="F9" s="11">
        <v>4854</v>
      </c>
      <c r="G9" s="11">
        <v>11463</v>
      </c>
      <c r="H9" s="11">
        <v>1644</v>
      </c>
      <c r="I9" s="11">
        <v>11797</v>
      </c>
      <c r="J9" s="11">
        <v>8404</v>
      </c>
      <c r="K9" s="11">
        <v>4021</v>
      </c>
      <c r="L9" s="11">
        <v>3753</v>
      </c>
      <c r="M9" s="11">
        <v>4749</v>
      </c>
      <c r="N9" s="11">
        <v>3537</v>
      </c>
      <c r="O9" s="11">
        <f>SUM(B9:N9)</f>
        <v>82746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14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320613</v>
      </c>
      <c r="C11" s="13">
        <v>222828</v>
      </c>
      <c r="D11" s="13">
        <v>216898</v>
      </c>
      <c r="E11" s="13">
        <v>57464</v>
      </c>
      <c r="F11" s="13">
        <v>159916</v>
      </c>
      <c r="G11" s="13">
        <v>306482</v>
      </c>
      <c r="H11" s="13">
        <v>38190</v>
      </c>
      <c r="I11" s="13">
        <v>224903</v>
      </c>
      <c r="J11" s="13">
        <v>186101</v>
      </c>
      <c r="K11" s="13">
        <v>286826</v>
      </c>
      <c r="L11" s="13">
        <v>215563</v>
      </c>
      <c r="M11" s="13">
        <v>110088</v>
      </c>
      <c r="N11" s="13">
        <v>72341</v>
      </c>
      <c r="O11" s="11">
        <f>SUM(B11:N11)</f>
        <v>2418213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24226</v>
      </c>
      <c r="C12" s="13">
        <v>21325</v>
      </c>
      <c r="D12" s="13">
        <v>16794</v>
      </c>
      <c r="E12" s="13">
        <v>6486</v>
      </c>
      <c r="F12" s="13">
        <v>15375</v>
      </c>
      <c r="G12" s="13">
        <v>31284</v>
      </c>
      <c r="H12" s="13">
        <v>4166</v>
      </c>
      <c r="I12" s="13">
        <v>22741</v>
      </c>
      <c r="J12" s="13">
        <v>16952</v>
      </c>
      <c r="K12" s="13">
        <v>20124</v>
      </c>
      <c r="L12" s="13">
        <v>15576</v>
      </c>
      <c r="M12" s="13">
        <v>5927</v>
      </c>
      <c r="N12" s="13">
        <v>3293</v>
      </c>
      <c r="O12" s="11">
        <f>SUM(B12:N12)</f>
        <v>204269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296387</v>
      </c>
      <c r="C13" s="15">
        <f t="shared" si="2"/>
        <v>201503</v>
      </c>
      <c r="D13" s="15">
        <f t="shared" si="2"/>
        <v>200104</v>
      </c>
      <c r="E13" s="15">
        <f t="shared" si="2"/>
        <v>50978</v>
      </c>
      <c r="F13" s="15">
        <f t="shared" si="2"/>
        <v>144541</v>
      </c>
      <c r="G13" s="15">
        <f t="shared" si="2"/>
        <v>275198</v>
      </c>
      <c r="H13" s="15">
        <f t="shared" si="2"/>
        <v>34024</v>
      </c>
      <c r="I13" s="15">
        <f t="shared" si="2"/>
        <v>202162</v>
      </c>
      <c r="J13" s="15">
        <f t="shared" si="2"/>
        <v>169149</v>
      </c>
      <c r="K13" s="15">
        <f t="shared" si="2"/>
        <v>266702</v>
      </c>
      <c r="L13" s="15">
        <f t="shared" si="2"/>
        <v>199987</v>
      </c>
      <c r="M13" s="15">
        <f t="shared" si="2"/>
        <v>104161</v>
      </c>
      <c r="N13" s="15">
        <f t="shared" si="2"/>
        <v>69048</v>
      </c>
      <c r="O13" s="11">
        <f>SUM(B13:N13)</f>
        <v>2213944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1.272725744043443</v>
      </c>
      <c r="C18" s="19">
        <v>1.321376670307182</v>
      </c>
      <c r="D18" s="19">
        <v>1.38258791852672</v>
      </c>
      <c r="E18" s="19">
        <v>0.912884567228456</v>
      </c>
      <c r="F18" s="19">
        <v>1.675994242344827</v>
      </c>
      <c r="G18" s="19">
        <v>1.508216702208949</v>
      </c>
      <c r="H18" s="19">
        <v>1.652578521895908</v>
      </c>
      <c r="I18" s="19">
        <v>1.289783593391721</v>
      </c>
      <c r="J18" s="19">
        <v>1.427435313514136</v>
      </c>
      <c r="K18" s="19">
        <v>1.292248172844871</v>
      </c>
      <c r="L18" s="19">
        <v>1.347304307623656</v>
      </c>
      <c r="M18" s="19">
        <v>1.264886447837551</v>
      </c>
      <c r="N18" s="19">
        <v>1.105869692203359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1349733.2600000005</v>
      </c>
      <c r="C20" s="24">
        <f t="shared" si="3"/>
        <v>996461.66</v>
      </c>
      <c r="D20" s="24">
        <f t="shared" si="3"/>
        <v>877766.98</v>
      </c>
      <c r="E20" s="24">
        <f t="shared" si="3"/>
        <v>265320.31000000006</v>
      </c>
      <c r="F20" s="24">
        <f t="shared" si="3"/>
        <v>911580.23</v>
      </c>
      <c r="G20" s="24">
        <f t="shared" si="3"/>
        <v>1307153.84</v>
      </c>
      <c r="H20" s="24">
        <f t="shared" si="3"/>
        <v>238432.02</v>
      </c>
      <c r="I20" s="24">
        <f t="shared" si="3"/>
        <v>999810.2200000001</v>
      </c>
      <c r="J20" s="24">
        <f t="shared" si="3"/>
        <v>899235.76</v>
      </c>
      <c r="K20" s="24">
        <f t="shared" si="3"/>
        <v>1165303</v>
      </c>
      <c r="L20" s="24">
        <f t="shared" si="3"/>
        <v>1049205.58</v>
      </c>
      <c r="M20" s="24">
        <f t="shared" si="3"/>
        <v>595889.81</v>
      </c>
      <c r="N20" s="24">
        <f t="shared" si="3"/>
        <v>307861.26</v>
      </c>
      <c r="O20" s="24">
        <f>O21+O22+O23+O24+O25+O26+O27+O28+O29</f>
        <v>10963753.930000002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958232</v>
      </c>
      <c r="C21" s="28">
        <f aca="true" t="shared" si="4" ref="C21:N21">ROUND((C15+C16)*C7,2)</f>
        <v>697903</v>
      </c>
      <c r="D21" s="28">
        <f t="shared" si="4"/>
        <v>585646.69</v>
      </c>
      <c r="E21" s="28">
        <f t="shared" si="4"/>
        <v>265618.71</v>
      </c>
      <c r="F21" s="28">
        <f t="shared" si="4"/>
        <v>501279.77</v>
      </c>
      <c r="G21" s="28">
        <f t="shared" si="4"/>
        <v>795879.92</v>
      </c>
      <c r="H21" s="28">
        <f t="shared" si="4"/>
        <v>133874.11</v>
      </c>
      <c r="I21" s="28">
        <f t="shared" si="4"/>
        <v>703401.39</v>
      </c>
      <c r="J21" s="28">
        <f t="shared" si="4"/>
        <v>581375.45</v>
      </c>
      <c r="K21" s="28">
        <f t="shared" si="4"/>
        <v>821735.68</v>
      </c>
      <c r="L21" s="28">
        <f t="shared" si="4"/>
        <v>705539.57</v>
      </c>
      <c r="M21" s="28">
        <f t="shared" si="4"/>
        <v>426297.91</v>
      </c>
      <c r="N21" s="28">
        <f t="shared" si="4"/>
        <v>254473.47</v>
      </c>
      <c r="O21" s="28">
        <f aca="true" t="shared" si="5" ref="O21:O29">SUM(B21:N21)</f>
        <v>7431257.67</v>
      </c>
    </row>
    <row r="22" spans="1:23" ht="18.75" customHeight="1">
      <c r="A22" s="26" t="s">
        <v>33</v>
      </c>
      <c r="B22" s="28">
        <f>IF(B18&lt;&gt;0,ROUND((B18-1)*B21,2),0)</f>
        <v>261334.54</v>
      </c>
      <c r="C22" s="28">
        <f aca="true" t="shared" si="6" ref="C22:N22">IF(C18&lt;&gt;0,ROUND((C18-1)*C21,2),0)</f>
        <v>224289.74</v>
      </c>
      <c r="D22" s="28">
        <f t="shared" si="6"/>
        <v>224061.35</v>
      </c>
      <c r="E22" s="28">
        <f t="shared" si="6"/>
        <v>-23139.49</v>
      </c>
      <c r="F22" s="28">
        <f t="shared" si="6"/>
        <v>338862.24</v>
      </c>
      <c r="G22" s="28">
        <f t="shared" si="6"/>
        <v>404479.47</v>
      </c>
      <c r="H22" s="28">
        <f t="shared" si="6"/>
        <v>87363.37</v>
      </c>
      <c r="I22" s="28">
        <f t="shared" si="6"/>
        <v>203834.18</v>
      </c>
      <c r="J22" s="28">
        <f t="shared" si="6"/>
        <v>248500.4</v>
      </c>
      <c r="K22" s="28">
        <f t="shared" si="6"/>
        <v>240150.75</v>
      </c>
      <c r="L22" s="28">
        <f t="shared" si="6"/>
        <v>245036.93</v>
      </c>
      <c r="M22" s="28">
        <f t="shared" si="6"/>
        <v>112920.54</v>
      </c>
      <c r="N22" s="28">
        <f t="shared" si="6"/>
        <v>26941.03</v>
      </c>
      <c r="O22" s="28">
        <f t="shared" si="5"/>
        <v>2594635.05</v>
      </c>
      <c r="W22" s="51"/>
    </row>
    <row r="23" spans="1:15" ht="18.75" customHeight="1">
      <c r="A23" s="26" t="s">
        <v>34</v>
      </c>
      <c r="B23" s="28">
        <v>65253.34</v>
      </c>
      <c r="C23" s="28">
        <v>45353.56</v>
      </c>
      <c r="D23" s="28">
        <v>33130.6</v>
      </c>
      <c r="E23" s="28">
        <v>11951.47</v>
      </c>
      <c r="F23" s="28">
        <v>41269.21</v>
      </c>
      <c r="G23" s="28">
        <v>61749.07</v>
      </c>
      <c r="H23" s="28">
        <v>6708.05</v>
      </c>
      <c r="I23" s="28">
        <v>46569.37</v>
      </c>
      <c r="J23" s="28">
        <v>39818.34</v>
      </c>
      <c r="K23" s="28">
        <v>59551.38</v>
      </c>
      <c r="L23" s="28">
        <v>55031.59</v>
      </c>
      <c r="M23" s="28">
        <v>25370.55</v>
      </c>
      <c r="N23" s="28">
        <v>15786.29</v>
      </c>
      <c r="O23" s="28">
        <f t="shared" si="5"/>
        <v>507542.81999999995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1086.37</v>
      </c>
      <c r="C26" s="28">
        <v>818.04</v>
      </c>
      <c r="D26" s="28">
        <v>711.22</v>
      </c>
      <c r="E26" s="28">
        <v>216.23</v>
      </c>
      <c r="F26" s="28">
        <v>745.09</v>
      </c>
      <c r="G26" s="28">
        <v>1065.53</v>
      </c>
      <c r="H26" s="28">
        <v>192.79</v>
      </c>
      <c r="I26" s="28">
        <v>805.01</v>
      </c>
      <c r="J26" s="28">
        <v>734.67</v>
      </c>
      <c r="K26" s="28">
        <v>945.69</v>
      </c>
      <c r="L26" s="28">
        <v>849.3</v>
      </c>
      <c r="M26" s="28">
        <v>476.75</v>
      </c>
      <c r="N26" s="28">
        <v>252.72</v>
      </c>
      <c r="O26" s="28">
        <f t="shared" si="5"/>
        <v>8899.410000000002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-44677.6</v>
      </c>
      <c r="C31" s="28">
        <f aca="true" t="shared" si="7" ref="C31:O31">+C32+C34+C47+C48+C49+C54-C55</f>
        <v>-45610.4</v>
      </c>
      <c r="D31" s="28">
        <f t="shared" si="7"/>
        <v>-27416.4</v>
      </c>
      <c r="E31" s="28">
        <f t="shared" si="7"/>
        <v>-7801.2</v>
      </c>
      <c r="F31" s="28">
        <f t="shared" si="7"/>
        <v>-21357.6</v>
      </c>
      <c r="G31" s="28">
        <f t="shared" si="7"/>
        <v>-50437.2</v>
      </c>
      <c r="H31" s="28">
        <f t="shared" si="7"/>
        <v>-7233.6</v>
      </c>
      <c r="I31" s="28">
        <f t="shared" si="7"/>
        <v>-51906.8</v>
      </c>
      <c r="J31" s="28">
        <f t="shared" si="7"/>
        <v>-36977.6</v>
      </c>
      <c r="K31" s="28">
        <f t="shared" si="7"/>
        <v>-17692.4</v>
      </c>
      <c r="L31" s="28">
        <f t="shared" si="7"/>
        <v>-16513.2</v>
      </c>
      <c r="M31" s="28">
        <f t="shared" si="7"/>
        <v>-20895.6</v>
      </c>
      <c r="N31" s="28">
        <f t="shared" si="7"/>
        <v>-15562.8</v>
      </c>
      <c r="O31" s="28">
        <f t="shared" si="7"/>
        <v>-364082.39999999997</v>
      </c>
    </row>
    <row r="32" spans="1:15" ht="18.75" customHeight="1">
      <c r="A32" s="26" t="s">
        <v>38</v>
      </c>
      <c r="B32" s="29">
        <f>+B33</f>
        <v>-44677.6</v>
      </c>
      <c r="C32" s="29">
        <f>+C33</f>
        <v>-45610.4</v>
      </c>
      <c r="D32" s="29">
        <f aca="true" t="shared" si="8" ref="D32:O32">+D33</f>
        <v>-27416.4</v>
      </c>
      <c r="E32" s="29">
        <f t="shared" si="8"/>
        <v>-7801.2</v>
      </c>
      <c r="F32" s="29">
        <f t="shared" si="8"/>
        <v>-21357.6</v>
      </c>
      <c r="G32" s="29">
        <f t="shared" si="8"/>
        <v>-50437.2</v>
      </c>
      <c r="H32" s="29">
        <f t="shared" si="8"/>
        <v>-7233.6</v>
      </c>
      <c r="I32" s="29">
        <f t="shared" si="8"/>
        <v>-51906.8</v>
      </c>
      <c r="J32" s="29">
        <f t="shared" si="8"/>
        <v>-36977.6</v>
      </c>
      <c r="K32" s="29">
        <f t="shared" si="8"/>
        <v>-17692.4</v>
      </c>
      <c r="L32" s="29">
        <f t="shared" si="8"/>
        <v>-16513.2</v>
      </c>
      <c r="M32" s="29">
        <f t="shared" si="8"/>
        <v>-20895.6</v>
      </c>
      <c r="N32" s="29">
        <f t="shared" si="8"/>
        <v>-15562.8</v>
      </c>
      <c r="O32" s="29">
        <f t="shared" si="8"/>
        <v>-364082.39999999997</v>
      </c>
    </row>
    <row r="33" spans="1:26" ht="18.75" customHeight="1">
      <c r="A33" s="27" t="s">
        <v>39</v>
      </c>
      <c r="B33" s="16">
        <f>ROUND((-B9)*$G$3,2)</f>
        <v>-44677.6</v>
      </c>
      <c r="C33" s="16">
        <f aca="true" t="shared" si="9" ref="C33:N33">ROUND((-C9)*$G$3,2)</f>
        <v>-45610.4</v>
      </c>
      <c r="D33" s="16">
        <f t="shared" si="9"/>
        <v>-27416.4</v>
      </c>
      <c r="E33" s="16">
        <f t="shared" si="9"/>
        <v>-7801.2</v>
      </c>
      <c r="F33" s="16">
        <f t="shared" si="9"/>
        <v>-21357.6</v>
      </c>
      <c r="G33" s="16">
        <f t="shared" si="9"/>
        <v>-50437.2</v>
      </c>
      <c r="H33" s="16">
        <f t="shared" si="9"/>
        <v>-7233.6</v>
      </c>
      <c r="I33" s="16">
        <f t="shared" si="9"/>
        <v>-51906.8</v>
      </c>
      <c r="J33" s="16">
        <f t="shared" si="9"/>
        <v>-36977.6</v>
      </c>
      <c r="K33" s="16">
        <f t="shared" si="9"/>
        <v>-17692.4</v>
      </c>
      <c r="L33" s="16">
        <f t="shared" si="9"/>
        <v>-16513.2</v>
      </c>
      <c r="M33" s="16">
        <f t="shared" si="9"/>
        <v>-20895.6</v>
      </c>
      <c r="N33" s="16">
        <f t="shared" si="9"/>
        <v>-15562.8</v>
      </c>
      <c r="O33" s="30">
        <f aca="true" t="shared" si="10" ref="O33:O55">SUM(B33:N33)</f>
        <v>-364082.39999999997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50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1305055.6600000004</v>
      </c>
      <c r="C53" s="34">
        <f aca="true" t="shared" si="13" ref="C53:N53">+C20+C31</f>
        <v>950851.26</v>
      </c>
      <c r="D53" s="34">
        <f t="shared" si="13"/>
        <v>850350.58</v>
      </c>
      <c r="E53" s="34">
        <f t="shared" si="13"/>
        <v>257519.11000000004</v>
      </c>
      <c r="F53" s="34">
        <f t="shared" si="13"/>
        <v>890222.63</v>
      </c>
      <c r="G53" s="34">
        <f t="shared" si="13"/>
        <v>1256716.6400000001</v>
      </c>
      <c r="H53" s="34">
        <f t="shared" si="13"/>
        <v>231198.41999999998</v>
      </c>
      <c r="I53" s="34">
        <f t="shared" si="13"/>
        <v>947903.42</v>
      </c>
      <c r="J53" s="34">
        <f t="shared" si="13"/>
        <v>862258.16</v>
      </c>
      <c r="K53" s="34">
        <f t="shared" si="13"/>
        <v>1147610.6</v>
      </c>
      <c r="L53" s="34">
        <f t="shared" si="13"/>
        <v>1032692.3800000001</v>
      </c>
      <c r="M53" s="34">
        <f t="shared" si="13"/>
        <v>574994.2100000001</v>
      </c>
      <c r="N53" s="34">
        <f t="shared" si="13"/>
        <v>292298.46</v>
      </c>
      <c r="O53" s="34">
        <f>SUM(B53:N53)</f>
        <v>10599671.530000003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1305055.65</v>
      </c>
      <c r="C59" s="42">
        <f t="shared" si="14"/>
        <v>950851.27</v>
      </c>
      <c r="D59" s="42">
        <f t="shared" si="14"/>
        <v>850350.57</v>
      </c>
      <c r="E59" s="42">
        <f t="shared" si="14"/>
        <v>257519.11</v>
      </c>
      <c r="F59" s="42">
        <f t="shared" si="14"/>
        <v>890222.63</v>
      </c>
      <c r="G59" s="42">
        <f t="shared" si="14"/>
        <v>1256716.64</v>
      </c>
      <c r="H59" s="42">
        <f t="shared" si="14"/>
        <v>231198.41</v>
      </c>
      <c r="I59" s="42">
        <f t="shared" si="14"/>
        <v>947903.42</v>
      </c>
      <c r="J59" s="42">
        <f t="shared" si="14"/>
        <v>862258.15</v>
      </c>
      <c r="K59" s="42">
        <f t="shared" si="14"/>
        <v>1147610.59</v>
      </c>
      <c r="L59" s="42">
        <f t="shared" si="14"/>
        <v>1032692.39</v>
      </c>
      <c r="M59" s="42">
        <f t="shared" si="14"/>
        <v>574994.21</v>
      </c>
      <c r="N59" s="42">
        <f t="shared" si="14"/>
        <v>292298.45</v>
      </c>
      <c r="O59" s="34">
        <f t="shared" si="14"/>
        <v>10599671.489999998</v>
      </c>
      <c r="Q59"/>
    </row>
    <row r="60" spans="1:18" ht="18.75" customHeight="1">
      <c r="A60" s="26" t="s">
        <v>54</v>
      </c>
      <c r="B60" s="42">
        <v>1068299.02</v>
      </c>
      <c r="C60" s="42">
        <v>675456.49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1743755.51</v>
      </c>
      <c r="P60"/>
      <c r="Q60"/>
      <c r="R60" s="41"/>
    </row>
    <row r="61" spans="1:16" ht="18.75" customHeight="1">
      <c r="A61" s="26" t="s">
        <v>55</v>
      </c>
      <c r="B61" s="42">
        <v>236756.63</v>
      </c>
      <c r="C61" s="42">
        <v>275394.78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512151.41000000003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850350.57</v>
      </c>
      <c r="E62" s="43">
        <v>0</v>
      </c>
      <c r="F62" s="43">
        <v>0</v>
      </c>
      <c r="G62" s="43">
        <v>0</v>
      </c>
      <c r="H62" s="42">
        <v>231198.41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1081548.98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257519.11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257519.11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890222.63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890222.63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1256716.64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1256716.64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947903.42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947903.42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862258.15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862258.15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1147610.59</v>
      </c>
      <c r="L68" s="29">
        <v>1032692.39</v>
      </c>
      <c r="M68" s="43">
        <v>0</v>
      </c>
      <c r="N68" s="43">
        <v>0</v>
      </c>
      <c r="O68" s="34">
        <f t="shared" si="15"/>
        <v>2180302.98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574994.21</v>
      </c>
      <c r="N69" s="43">
        <v>0</v>
      </c>
      <c r="O69" s="34">
        <f t="shared" si="15"/>
        <v>574994.21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292298.45</v>
      </c>
      <c r="O70" s="46">
        <f t="shared" si="15"/>
        <v>292298.45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2023-07-27T11:21:49Z</dcterms:modified>
  <cp:category/>
  <cp:version/>
  <cp:contentType/>
  <cp:contentStatus/>
</cp:coreProperties>
</file>