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<sst xmlns="http://schemas.openxmlformats.org/spreadsheetml/2006/main" count="88" uniqueCount="85">
  <si>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</si>
  <si>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</si>
  <si>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</si>
  <si>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</si>
  <si>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</si>
  <si>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</si>
  <si>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</si>
  <si>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</si>
  <si>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</si>
  <si>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</si>
  <si>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</si>
  <si>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</si>
  <si>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</si>
  <si>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</si>
  <si>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</si>
  <si>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</si>
  <si>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</si>
  <si>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</si>
  <si>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</si>
  <si>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</si>
  <si>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</si>
  <si>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</si>
  <si>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</si>
  <si>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</si>
  <si>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</si>
  <si>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</si>
  <si>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</si>
  <si>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</si>
  <si>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</si>
  <si>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</si>
  <si>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</si>
  <si>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</si>
  <si>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</si>
  <si>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</si>
  <si>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</si>
  <si>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</si>
  <si>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</si>
  <si>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</si>
  <si>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</si>
  <si>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</si>
  <si>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</si>
  <si>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</si>
  <si>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</si>
  <si>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</si>
  <si>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</si>
  <si>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</si>
  <si>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</si>
  <si>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</si>
  <si>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</si>
  <si>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</si>
  <si>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</si>
  <si>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</si>
  <si>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</si>
  <si>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</si>
  <si>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</si>
  <si>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</si>
  <si>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</si>
  <si>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</si>
  <si>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</si>
  <si>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</si>
  <si>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</si>
  <si>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</si>
  <si>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</si>
  <si>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</si>
  <si>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</si>
  <si>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</si>
  <si>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</si>
  <si>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</si>
  <si>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</si>
  <si>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</si>
  <si>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</si>
  <si>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</si>
  <si>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</si>
  <si>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</si>
  <si>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</si>
  <si>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</si>
  <si>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</si>
  <si>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</si>
  <si>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</si>
  <si>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</si>
  <si>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</si>
  <si>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</si>
  <si>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</si>
  <si>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</si>
  <si>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16/07/23 - VENCIMENTO 21/07/23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</si>
</sst>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135847</v>
      </c>
      <c r="C7" s="9">
        <f t="shared" si="0"/>
        <v>90367</v>
      </c>
      <c r="D7" s="9">
        <f t="shared" si="0"/>
        <v>93348</v>
      </c>
      <c r="E7" s="9">
        <f t="shared" si="0"/>
        <v>23627</v>
      </c>
      <c r="F7" s="9">
        <f t="shared" si="0"/>
        <v>72338</v>
      </c>
      <c r="G7" s="9">
        <f t="shared" si="0"/>
        <v>115965</v>
      </c>
      <c r="H7" s="9">
        <f t="shared" si="0"/>
        <v>13293</v>
      </c>
      <c r="I7" s="9">
        <f t="shared" si="0"/>
        <v>84500</v>
      </c>
      <c r="J7" s="9">
        <f t="shared" si="0"/>
        <v>77380</v>
      </c>
      <c r="K7" s="9">
        <f t="shared" si="0"/>
        <v>126494</v>
      </c>
      <c r="L7" s="9">
        <f t="shared" si="0"/>
        <v>93692</v>
      </c>
      <c r="M7" s="9">
        <f t="shared" si="0"/>
        <v>42001</v>
      </c>
      <c r="N7" s="9">
        <f t="shared" si="0"/>
        <v>22791</v>
      </c>
      <c r="O7" s="9">
        <f t="shared" si="0"/>
        <v>991643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6067</v>
      </c>
      <c r="C8" s="11">
        <f t="shared" si="1"/>
        <v>5670</v>
      </c>
      <c r="D8" s="11">
        <f t="shared" si="1"/>
        <v>3700</v>
      </c>
      <c r="E8" s="11">
        <f t="shared" si="1"/>
        <v>839</v>
      </c>
      <c r="F8" s="11">
        <f t="shared" si="1"/>
        <v>3017</v>
      </c>
      <c r="G8" s="11">
        <f t="shared" si="1"/>
        <v>6228</v>
      </c>
      <c r="H8" s="11">
        <f t="shared" si="1"/>
        <v>706</v>
      </c>
      <c r="I8" s="11">
        <f t="shared" si="1"/>
        <v>6237</v>
      </c>
      <c r="J8" s="11">
        <f t="shared" si="1"/>
        <v>4341</v>
      </c>
      <c r="K8" s="11">
        <f t="shared" si="1"/>
        <v>2875</v>
      </c>
      <c r="L8" s="11">
        <f t="shared" si="1"/>
        <v>2102</v>
      </c>
      <c r="M8" s="11">
        <f t="shared" si="1"/>
        <v>2280</v>
      </c>
      <c r="N8" s="11">
        <f t="shared" si="1"/>
        <v>1232</v>
      </c>
      <c r="O8" s="11">
        <f t="shared" si="1"/>
        <v>45294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6067</v>
      </c>
      <c r="C9" s="11">
        <v>5670</v>
      </c>
      <c r="D9" s="11">
        <v>3700</v>
      </c>
      <c r="E9" s="11">
        <v>839</v>
      </c>
      <c r="F9" s="11">
        <v>3017</v>
      </c>
      <c r="G9" s="11">
        <v>6228</v>
      </c>
      <c r="H9" s="11">
        <v>706</v>
      </c>
      <c r="I9" s="11">
        <v>6237</v>
      </c>
      <c r="J9" s="11">
        <v>4341</v>
      </c>
      <c r="K9" s="11">
        <v>2873</v>
      </c>
      <c r="L9" s="11">
        <v>2102</v>
      </c>
      <c r="M9" s="11">
        <v>2280</v>
      </c>
      <c r="N9" s="11">
        <v>1227</v>
      </c>
      <c r="O9" s="11">
        <f>SUM(B9:N9)</f>
        <v>45287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5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129780</v>
      </c>
      <c r="C11" s="13">
        <v>84697</v>
      </c>
      <c r="D11" s="13">
        <v>89648</v>
      </c>
      <c r="E11" s="13">
        <v>22788</v>
      </c>
      <c r="F11" s="13">
        <v>69321</v>
      </c>
      <c r="G11" s="13">
        <v>109737</v>
      </c>
      <c r="H11" s="13">
        <v>12587</v>
      </c>
      <c r="I11" s="13">
        <v>78263</v>
      </c>
      <c r="J11" s="13">
        <v>73039</v>
      </c>
      <c r="K11" s="13">
        <v>123619</v>
      </c>
      <c r="L11" s="13">
        <v>91590</v>
      </c>
      <c r="M11" s="13">
        <v>39721</v>
      </c>
      <c r="N11" s="13">
        <v>21559</v>
      </c>
      <c r="O11" s="11">
        <f>SUM(B11:N11)</f>
        <v>946349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11700</v>
      </c>
      <c r="C12" s="13">
        <v>10200</v>
      </c>
      <c r="D12" s="13">
        <v>8626</v>
      </c>
      <c r="E12" s="13">
        <v>2979</v>
      </c>
      <c r="F12" s="13">
        <v>7795</v>
      </c>
      <c r="G12" s="13">
        <v>14035</v>
      </c>
      <c r="H12" s="13">
        <v>1843</v>
      </c>
      <c r="I12" s="13">
        <v>9839</v>
      </c>
      <c r="J12" s="13">
        <v>8274</v>
      </c>
      <c r="K12" s="13">
        <v>9701</v>
      </c>
      <c r="L12" s="13">
        <v>7371</v>
      </c>
      <c r="M12" s="13">
        <v>2673</v>
      </c>
      <c r="N12" s="13">
        <v>1154</v>
      </c>
      <c r="O12" s="11">
        <f>SUM(B12:N12)</f>
        <v>96190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118080</v>
      </c>
      <c r="C13" s="15">
        <f t="shared" si="2"/>
        <v>74497</v>
      </c>
      <c r="D13" s="15">
        <f t="shared" si="2"/>
        <v>81022</v>
      </c>
      <c r="E13" s="15">
        <f t="shared" si="2"/>
        <v>19809</v>
      </c>
      <c r="F13" s="15">
        <f t="shared" si="2"/>
        <v>61526</v>
      </c>
      <c r="G13" s="15">
        <f t="shared" si="2"/>
        <v>95702</v>
      </c>
      <c r="H13" s="15">
        <f t="shared" si="2"/>
        <v>10744</v>
      </c>
      <c r="I13" s="15">
        <f t="shared" si="2"/>
        <v>68424</v>
      </c>
      <c r="J13" s="15">
        <f t="shared" si="2"/>
        <v>64765</v>
      </c>
      <c r="K13" s="15">
        <f t="shared" si="2"/>
        <v>113918</v>
      </c>
      <c r="L13" s="15">
        <f t="shared" si="2"/>
        <v>84219</v>
      </c>
      <c r="M13" s="15">
        <f t="shared" si="2"/>
        <v>37048</v>
      </c>
      <c r="N13" s="15">
        <f t="shared" si="2"/>
        <v>20405</v>
      </c>
      <c r="O13" s="11">
        <f>SUM(B13:N13)</f>
        <v>850159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1.222229903094918</v>
      </c>
      <c r="C18" s="19">
        <v>1.276560603875686</v>
      </c>
      <c r="D18" s="19">
        <v>1.341767673361308</v>
      </c>
      <c r="E18" s="19">
        <v>0.895039834816174</v>
      </c>
      <c r="F18" s="19">
        <v>1.391885231350178</v>
      </c>
      <c r="G18" s="19">
        <v>1.452485203731125</v>
      </c>
      <c r="H18" s="19">
        <v>1.583991024630795</v>
      </c>
      <c r="I18" s="19">
        <v>1.174920085731201</v>
      </c>
      <c r="J18" s="19">
        <v>1.337273663937461</v>
      </c>
      <c r="K18" s="19">
        <v>1.216733604330709</v>
      </c>
      <c r="L18" s="19">
        <v>1.268353030440406</v>
      </c>
      <c r="M18" s="19">
        <v>1.242880277957717</v>
      </c>
      <c r="N18" s="19">
        <v>1.079608425903575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573803.42</v>
      </c>
      <c r="C20" s="24">
        <f t="shared" si="3"/>
        <v>393897.82000000007</v>
      </c>
      <c r="D20" s="24">
        <f t="shared" si="3"/>
        <v>381679.45999999996</v>
      </c>
      <c r="E20" s="24">
        <f t="shared" si="3"/>
        <v>111932.05</v>
      </c>
      <c r="F20" s="24">
        <f t="shared" si="3"/>
        <v>354856.44999999995</v>
      </c>
      <c r="G20" s="24">
        <f t="shared" si="3"/>
        <v>494736.24999999994</v>
      </c>
      <c r="H20" s="24">
        <f t="shared" si="3"/>
        <v>84403.47999999998</v>
      </c>
      <c r="I20" s="24">
        <f t="shared" si="3"/>
        <v>361738.05999999994</v>
      </c>
      <c r="J20" s="24">
        <f t="shared" si="3"/>
        <v>356518.08</v>
      </c>
      <c r="K20" s="24">
        <f t="shared" si="3"/>
        <v>510536.42999999993</v>
      </c>
      <c r="L20" s="24">
        <f t="shared" si="3"/>
        <v>452114.77999999997</v>
      </c>
      <c r="M20" s="24">
        <f t="shared" si="3"/>
        <v>239975.88</v>
      </c>
      <c r="N20" s="24">
        <f t="shared" si="3"/>
        <v>100294.76999999999</v>
      </c>
      <c r="O20" s="24">
        <f>O21+O22+O23+O24+O25+O26+O27+O28+O29</f>
        <v>4416486.93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393548.76</v>
      </c>
      <c r="C21" s="28">
        <f aca="true" t="shared" si="4" ref="C21:N21">ROUND((C15+C16)*C7,2)</f>
        <v>270450.36</v>
      </c>
      <c r="D21" s="28">
        <f t="shared" si="4"/>
        <v>245010.5</v>
      </c>
      <c r="E21" s="28">
        <f t="shared" si="4"/>
        <v>105943.47</v>
      </c>
      <c r="F21" s="28">
        <f t="shared" si="4"/>
        <v>220073.9</v>
      </c>
      <c r="G21" s="28">
        <f t="shared" si="4"/>
        <v>290283.59</v>
      </c>
      <c r="H21" s="28">
        <f t="shared" si="4"/>
        <v>44675.11</v>
      </c>
      <c r="I21" s="28">
        <f t="shared" si="4"/>
        <v>251108.65</v>
      </c>
      <c r="J21" s="28">
        <f t="shared" si="4"/>
        <v>231288.82</v>
      </c>
      <c r="K21" s="28">
        <f t="shared" si="4"/>
        <v>357383.5</v>
      </c>
      <c r="L21" s="28">
        <f t="shared" si="4"/>
        <v>301407.16</v>
      </c>
      <c r="M21" s="28">
        <f t="shared" si="4"/>
        <v>155916.11</v>
      </c>
      <c r="N21" s="28">
        <f t="shared" si="4"/>
        <v>76420.5</v>
      </c>
      <c r="O21" s="28">
        <f aca="true" t="shared" si="5" ref="O21:O29">SUM(B21:N21)</f>
        <v>2943510.43</v>
      </c>
    </row>
    <row r="22" spans="1:23" ht="18.75" customHeight="1">
      <c r="A22" s="26" t="s">
        <v>33</v>
      </c>
      <c r="B22" s="28">
        <f>IF(B18&lt;&gt;0,ROUND((B18-1)*B21,2),0)</f>
        <v>87458.3</v>
      </c>
      <c r="C22" s="28">
        <f aca="true" t="shared" si="6" ref="C22:N22">IF(C18&lt;&gt;0,ROUND((C18-1)*C21,2),0)</f>
        <v>74795.91</v>
      </c>
      <c r="D22" s="28">
        <f t="shared" si="6"/>
        <v>83736.67</v>
      </c>
      <c r="E22" s="28">
        <f t="shared" si="6"/>
        <v>-11119.84</v>
      </c>
      <c r="F22" s="28">
        <f t="shared" si="6"/>
        <v>86243.71</v>
      </c>
      <c r="G22" s="28">
        <f t="shared" si="6"/>
        <v>131349.03</v>
      </c>
      <c r="H22" s="28">
        <f t="shared" si="6"/>
        <v>26089.86</v>
      </c>
      <c r="I22" s="28">
        <f t="shared" si="6"/>
        <v>43923.95</v>
      </c>
      <c r="J22" s="28">
        <f t="shared" si="6"/>
        <v>78007.63</v>
      </c>
      <c r="K22" s="28">
        <f t="shared" si="6"/>
        <v>77457.01</v>
      </c>
      <c r="L22" s="28">
        <f t="shared" si="6"/>
        <v>80883.52</v>
      </c>
      <c r="M22" s="28">
        <f t="shared" si="6"/>
        <v>37868.95</v>
      </c>
      <c r="N22" s="28">
        <f t="shared" si="6"/>
        <v>6083.72</v>
      </c>
      <c r="O22" s="28">
        <f t="shared" si="5"/>
        <v>802778.4199999999</v>
      </c>
      <c r="W22" s="51"/>
    </row>
    <row r="23" spans="1:15" ht="18.75" customHeight="1">
      <c r="A23" s="26" t="s">
        <v>34</v>
      </c>
      <c r="B23" s="28">
        <v>27724.06</v>
      </c>
      <c r="C23" s="28">
        <v>19660.64</v>
      </c>
      <c r="D23" s="28">
        <v>17868.48</v>
      </c>
      <c r="E23" s="28">
        <v>6184.93</v>
      </c>
      <c r="F23" s="28">
        <v>18322.94</v>
      </c>
      <c r="G23" s="28">
        <v>28026.99</v>
      </c>
      <c r="H23" s="28">
        <v>3159.84</v>
      </c>
      <c r="I23" s="28">
        <v>20728.84</v>
      </c>
      <c r="J23" s="28">
        <v>17617.54</v>
      </c>
      <c r="K23" s="28">
        <v>31640.55</v>
      </c>
      <c r="L23" s="28">
        <v>26080.72</v>
      </c>
      <c r="M23" s="28">
        <v>14856.14</v>
      </c>
      <c r="N23" s="28">
        <v>7150.92</v>
      </c>
      <c r="O23" s="28">
        <f t="shared" si="5"/>
        <v>239022.59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1245.29</v>
      </c>
      <c r="C26" s="28">
        <v>893.59</v>
      </c>
      <c r="D26" s="28">
        <v>846.69</v>
      </c>
      <c r="E26" s="28">
        <v>250.1</v>
      </c>
      <c r="F26" s="28">
        <v>791.98</v>
      </c>
      <c r="G26" s="28">
        <v>1096.79</v>
      </c>
      <c r="H26" s="28">
        <v>184.97</v>
      </c>
      <c r="I26" s="28">
        <v>776.35</v>
      </c>
      <c r="J26" s="28">
        <v>797.19</v>
      </c>
      <c r="K26" s="28">
        <v>1135.87</v>
      </c>
      <c r="L26" s="28">
        <v>995.19</v>
      </c>
      <c r="M26" s="28">
        <v>510.62</v>
      </c>
      <c r="N26" s="28">
        <v>231.88</v>
      </c>
      <c r="O26" s="28">
        <f t="shared" si="5"/>
        <v>9756.51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-26694.8</v>
      </c>
      <c r="C31" s="28">
        <f aca="true" t="shared" si="7" ref="C31:O31">+C32+C34+C47+C48+C49+C54-C55</f>
        <v>-24948</v>
      </c>
      <c r="D31" s="28">
        <f t="shared" si="7"/>
        <v>-16280</v>
      </c>
      <c r="E31" s="28">
        <f t="shared" si="7"/>
        <v>-3691.6</v>
      </c>
      <c r="F31" s="28">
        <f t="shared" si="7"/>
        <v>-13274.8</v>
      </c>
      <c r="G31" s="28">
        <f t="shared" si="7"/>
        <v>-27403.2</v>
      </c>
      <c r="H31" s="28">
        <f t="shared" si="7"/>
        <v>-3106.4</v>
      </c>
      <c r="I31" s="28">
        <f t="shared" si="7"/>
        <v>-27442.8</v>
      </c>
      <c r="J31" s="28">
        <f t="shared" si="7"/>
        <v>-19100.4</v>
      </c>
      <c r="K31" s="28">
        <f t="shared" si="7"/>
        <v>-417641.2</v>
      </c>
      <c r="L31" s="28">
        <f t="shared" si="7"/>
        <v>-378248.8</v>
      </c>
      <c r="M31" s="28">
        <f t="shared" si="7"/>
        <v>-10032</v>
      </c>
      <c r="N31" s="28">
        <f t="shared" si="7"/>
        <v>-5398.8</v>
      </c>
      <c r="O31" s="28">
        <f t="shared" si="7"/>
        <v>-973262.8</v>
      </c>
    </row>
    <row r="32" spans="1:15" ht="18.75" customHeight="1">
      <c r="A32" s="26" t="s">
        <v>38</v>
      </c>
      <c r="B32" s="29">
        <f>+B33</f>
        <v>-26694.8</v>
      </c>
      <c r="C32" s="29">
        <f>+C33</f>
        <v>-24948</v>
      </c>
      <c r="D32" s="29">
        <f aca="true" t="shared" si="8" ref="D32:O32">+D33</f>
        <v>-16280</v>
      </c>
      <c r="E32" s="29">
        <f t="shared" si="8"/>
        <v>-3691.6</v>
      </c>
      <c r="F32" s="29">
        <f t="shared" si="8"/>
        <v>-13274.8</v>
      </c>
      <c r="G32" s="29">
        <f t="shared" si="8"/>
        <v>-27403.2</v>
      </c>
      <c r="H32" s="29">
        <f t="shared" si="8"/>
        <v>-3106.4</v>
      </c>
      <c r="I32" s="29">
        <f t="shared" si="8"/>
        <v>-27442.8</v>
      </c>
      <c r="J32" s="29">
        <f t="shared" si="8"/>
        <v>-19100.4</v>
      </c>
      <c r="K32" s="29">
        <f t="shared" si="8"/>
        <v>-12641.2</v>
      </c>
      <c r="L32" s="29">
        <f t="shared" si="8"/>
        <v>-9248.8</v>
      </c>
      <c r="M32" s="29">
        <f t="shared" si="8"/>
        <v>-10032</v>
      </c>
      <c r="N32" s="29">
        <f t="shared" si="8"/>
        <v>-5398.8</v>
      </c>
      <c r="O32" s="29">
        <f t="shared" si="8"/>
        <v>-199262.8</v>
      </c>
    </row>
    <row r="33" spans="1:26" ht="18.75" customHeight="1">
      <c r="A33" s="27" t="s">
        <v>39</v>
      </c>
      <c r="B33" s="16">
        <f>ROUND((-B9)*$G$3,2)</f>
        <v>-26694.8</v>
      </c>
      <c r="C33" s="16">
        <f aca="true" t="shared" si="9" ref="C33:N33">ROUND((-C9)*$G$3,2)</f>
        <v>-24948</v>
      </c>
      <c r="D33" s="16">
        <f t="shared" si="9"/>
        <v>-16280</v>
      </c>
      <c r="E33" s="16">
        <f t="shared" si="9"/>
        <v>-3691.6</v>
      </c>
      <c r="F33" s="16">
        <f t="shared" si="9"/>
        <v>-13274.8</v>
      </c>
      <c r="G33" s="16">
        <f t="shared" si="9"/>
        <v>-27403.2</v>
      </c>
      <c r="H33" s="16">
        <f t="shared" si="9"/>
        <v>-3106.4</v>
      </c>
      <c r="I33" s="16">
        <f t="shared" si="9"/>
        <v>-27442.8</v>
      </c>
      <c r="J33" s="16">
        <f t="shared" si="9"/>
        <v>-19100.4</v>
      </c>
      <c r="K33" s="16">
        <f t="shared" si="9"/>
        <v>-12641.2</v>
      </c>
      <c r="L33" s="16">
        <f t="shared" si="9"/>
        <v>-9248.8</v>
      </c>
      <c r="M33" s="16">
        <f t="shared" si="9"/>
        <v>-10032</v>
      </c>
      <c r="N33" s="16">
        <f t="shared" si="9"/>
        <v>-5398.8</v>
      </c>
      <c r="O33" s="30">
        <f aca="true" t="shared" si="10" ref="O33:O55">SUM(B33:N33)</f>
        <v>-199262.8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547108.62</v>
      </c>
      <c r="C53" s="34">
        <f aca="true" t="shared" si="13" ref="C53:N53">+C20+C31</f>
        <v>368949.82000000007</v>
      </c>
      <c r="D53" s="34">
        <f t="shared" si="13"/>
        <v>365399.45999999996</v>
      </c>
      <c r="E53" s="34">
        <f t="shared" si="13"/>
        <v>108240.45</v>
      </c>
      <c r="F53" s="34">
        <f t="shared" si="13"/>
        <v>341581.64999999997</v>
      </c>
      <c r="G53" s="34">
        <f t="shared" si="13"/>
        <v>467333.04999999993</v>
      </c>
      <c r="H53" s="34">
        <f t="shared" si="13"/>
        <v>81297.07999999999</v>
      </c>
      <c r="I53" s="34">
        <f t="shared" si="13"/>
        <v>334295.25999999995</v>
      </c>
      <c r="J53" s="34">
        <f t="shared" si="13"/>
        <v>337417.68</v>
      </c>
      <c r="K53" s="34">
        <f t="shared" si="13"/>
        <v>92895.22999999992</v>
      </c>
      <c r="L53" s="34">
        <f t="shared" si="13"/>
        <v>73865.97999999998</v>
      </c>
      <c r="M53" s="34">
        <f t="shared" si="13"/>
        <v>229943.88</v>
      </c>
      <c r="N53" s="34">
        <f t="shared" si="13"/>
        <v>94895.96999999999</v>
      </c>
      <c r="O53" s="34">
        <f>SUM(B53:N53)</f>
        <v>3443224.13</v>
      </c>
      <c r="P53" s="41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547108.62</v>
      </c>
      <c r="C59" s="42">
        <f t="shared" si="14"/>
        <v>368949.83</v>
      </c>
      <c r="D59" s="42">
        <f t="shared" si="14"/>
        <v>365399.46</v>
      </c>
      <c r="E59" s="42">
        <f t="shared" si="14"/>
        <v>108240.44</v>
      </c>
      <c r="F59" s="42">
        <f t="shared" si="14"/>
        <v>341581.65</v>
      </c>
      <c r="G59" s="42">
        <f t="shared" si="14"/>
        <v>467333.05</v>
      </c>
      <c r="H59" s="42">
        <f t="shared" si="14"/>
        <v>81297.09</v>
      </c>
      <c r="I59" s="42">
        <f t="shared" si="14"/>
        <v>334295.26</v>
      </c>
      <c r="J59" s="42">
        <f t="shared" si="14"/>
        <v>337417.67</v>
      </c>
      <c r="K59" s="42">
        <f t="shared" si="14"/>
        <v>92895.24</v>
      </c>
      <c r="L59" s="42">
        <f t="shared" si="14"/>
        <v>73865.99</v>
      </c>
      <c r="M59" s="42">
        <f t="shared" si="14"/>
        <v>229943.88</v>
      </c>
      <c r="N59" s="42">
        <f t="shared" si="14"/>
        <v>94895.97</v>
      </c>
      <c r="O59" s="34">
        <f t="shared" si="14"/>
        <v>3443224.1499999994</v>
      </c>
      <c r="Q59"/>
    </row>
    <row r="60" spans="1:18" ht="18.75" customHeight="1">
      <c r="A60" s="26" t="s">
        <v>54</v>
      </c>
      <c r="B60" s="42">
        <v>454361.92</v>
      </c>
      <c r="C60" s="42">
        <v>266379.78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720741.7</v>
      </c>
      <c r="P60"/>
      <c r="Q60"/>
      <c r="R60" s="41"/>
    </row>
    <row r="61" spans="1:16" ht="18.75" customHeight="1">
      <c r="A61" s="26" t="s">
        <v>55</v>
      </c>
      <c r="B61" s="42">
        <v>92746.7</v>
      </c>
      <c r="C61" s="42">
        <v>102570.05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195316.75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365399.46</v>
      </c>
      <c r="E62" s="43">
        <v>0</v>
      </c>
      <c r="F62" s="43">
        <v>0</v>
      </c>
      <c r="G62" s="43">
        <v>0</v>
      </c>
      <c r="H62" s="42">
        <v>81297.09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446696.55000000005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108240.44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108240.44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341581.65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341581.65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467333.05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467333.05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334295.26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334295.26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337417.67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337417.67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92895.24</v>
      </c>
      <c r="L68" s="29">
        <v>73865.99</v>
      </c>
      <c r="M68" s="43">
        <v>0</v>
      </c>
      <c r="N68" s="43">
        <v>0</v>
      </c>
      <c r="O68" s="34">
        <f t="shared" si="15"/>
        <v>166761.23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229943.88</v>
      </c>
      <c r="N69" s="43">
        <v>0</v>
      </c>
      <c r="O69" s="34">
        <f t="shared" si="15"/>
        <v>229943.88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94895.97</v>
      </c>
      <c r="O70" s="46">
        <f t="shared" si="15"/>
        <v>94895.97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2023-07-20T22:04:09Z</dcterms:modified>
  <cp:category/>
  <cp:version/>
  <cp:contentType/>
  <cp:contentStatus/>
</cp:coreProperties>
</file>