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<sst xmlns="http://schemas.openxmlformats.org/spreadsheetml/2006/main" count="88" uniqueCount="85">
  <si>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</si>
  <si>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</si>
  <si>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</si>
  <si>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</si>
  <si>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</si>
  <si>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</si>
  <si>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</si>
  <si>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</si>
  <si>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</si>
  <si>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</si>
  <si>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</si>
  <si>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</si>
  <si>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</si>
  <si>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</si>
  <si>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</si>
  <si>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</si>
  <si>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</si>
  <si>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</si>
  <si>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</si>
  <si>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</si>
  <si>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</si>
  <si>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</si>
  <si>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</si>
  <si>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</si>
  <si>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</si>
  <si>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</si>
  <si>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</si>
  <si>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</si>
  <si>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</si>
  <si>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</si>
  <si>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</si>
  <si>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</si>
  <si>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</si>
  <si>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</si>
  <si>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</si>
  <si>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</si>
  <si>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</si>
  <si>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</si>
  <si>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</si>
  <si>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</si>
  <si>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</si>
  <si>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</si>
  <si>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</si>
  <si>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</si>
  <si>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</si>
  <si>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</si>
  <si>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</si>
  <si>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</si>
  <si>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</si>
  <si>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</si>
  <si>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</si>
  <si>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</si>
  <si>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</si>
  <si>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</si>
  <si>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</si>
  <si>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</si>
  <si>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</si>
  <si>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</si>
  <si>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</si>
  <si>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</si>
  <si>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</si>
  <si>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</si>
  <si>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</si>
  <si>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</si>
  <si>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</si>
  <si>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</si>
  <si>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</si>
  <si>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</si>
  <si>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</si>
  <si>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</si>
  <si>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</si>
  <si>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</si>
  <si>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</si>
  <si>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</si>
  <si>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</si>
  <si>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</si>
  <si>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</si>
  <si>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</si>
  <si>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</si>
  <si>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</si>
  <si>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</si>
  <si>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</si>
  <si>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</si>
  <si>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</si>
  <si>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12/07/23 - VENCIMENTO 19/07/23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</si>
</sst>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354621</v>
      </c>
      <c r="C7" s="9">
        <f t="shared" si="0"/>
        <v>248012</v>
      </c>
      <c r="D7" s="9">
        <f t="shared" si="0"/>
        <v>240497</v>
      </c>
      <c r="E7" s="9">
        <f t="shared" si="0"/>
        <v>63063</v>
      </c>
      <c r="F7" s="9">
        <f t="shared" si="0"/>
        <v>196355</v>
      </c>
      <c r="G7" s="9">
        <f t="shared" si="0"/>
        <v>340690</v>
      </c>
      <c r="H7" s="9">
        <f t="shared" si="0"/>
        <v>41568</v>
      </c>
      <c r="I7" s="9">
        <f t="shared" si="0"/>
        <v>277269</v>
      </c>
      <c r="J7" s="9">
        <f t="shared" si="0"/>
        <v>206181</v>
      </c>
      <c r="K7" s="9">
        <f t="shared" si="0"/>
        <v>316061</v>
      </c>
      <c r="L7" s="9">
        <f t="shared" si="0"/>
        <v>241910</v>
      </c>
      <c r="M7" s="9">
        <f t="shared" si="0"/>
        <v>121810</v>
      </c>
      <c r="N7" s="9">
        <f t="shared" si="0"/>
        <v>77266</v>
      </c>
      <c r="O7" s="9">
        <f t="shared" si="0"/>
        <v>2725303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9741</v>
      </c>
      <c r="C8" s="11">
        <f t="shared" si="1"/>
        <v>10343</v>
      </c>
      <c r="D8" s="11">
        <f t="shared" si="1"/>
        <v>6090</v>
      </c>
      <c r="E8" s="11">
        <f t="shared" si="1"/>
        <v>1715</v>
      </c>
      <c r="F8" s="11">
        <f t="shared" si="1"/>
        <v>5239</v>
      </c>
      <c r="G8" s="11">
        <f t="shared" si="1"/>
        <v>11277</v>
      </c>
      <c r="H8" s="11">
        <f t="shared" si="1"/>
        <v>1562</v>
      </c>
      <c r="I8" s="11">
        <f t="shared" si="1"/>
        <v>13012</v>
      </c>
      <c r="J8" s="11">
        <f t="shared" si="1"/>
        <v>8115</v>
      </c>
      <c r="K8" s="11">
        <f t="shared" si="1"/>
        <v>4105</v>
      </c>
      <c r="L8" s="11">
        <f t="shared" si="1"/>
        <v>3761</v>
      </c>
      <c r="M8" s="11">
        <f t="shared" si="1"/>
        <v>4625</v>
      </c>
      <c r="N8" s="11">
        <f t="shared" si="1"/>
        <v>3625</v>
      </c>
      <c r="O8" s="11">
        <f t="shared" si="1"/>
        <v>83210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9741</v>
      </c>
      <c r="C9" s="11">
        <v>10343</v>
      </c>
      <c r="D9" s="11">
        <v>6090</v>
      </c>
      <c r="E9" s="11">
        <v>1715</v>
      </c>
      <c r="F9" s="11">
        <v>5239</v>
      </c>
      <c r="G9" s="11">
        <v>11277</v>
      </c>
      <c r="H9" s="11">
        <v>1562</v>
      </c>
      <c r="I9" s="11">
        <v>13012</v>
      </c>
      <c r="J9" s="11">
        <v>8115</v>
      </c>
      <c r="K9" s="11">
        <v>4104</v>
      </c>
      <c r="L9" s="11">
        <v>3761</v>
      </c>
      <c r="M9" s="11">
        <v>4625</v>
      </c>
      <c r="N9" s="11">
        <v>3605</v>
      </c>
      <c r="O9" s="11">
        <f>SUM(B9:N9)</f>
        <v>83189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20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344880</v>
      </c>
      <c r="C11" s="13">
        <v>237669</v>
      </c>
      <c r="D11" s="13">
        <v>234407</v>
      </c>
      <c r="E11" s="13">
        <v>61348</v>
      </c>
      <c r="F11" s="13">
        <v>191116</v>
      </c>
      <c r="G11" s="13">
        <v>329413</v>
      </c>
      <c r="H11" s="13">
        <v>40006</v>
      </c>
      <c r="I11" s="13">
        <v>264257</v>
      </c>
      <c r="J11" s="13">
        <v>198066</v>
      </c>
      <c r="K11" s="13">
        <v>311956</v>
      </c>
      <c r="L11" s="13">
        <v>238149</v>
      </c>
      <c r="M11" s="13">
        <v>117185</v>
      </c>
      <c r="N11" s="13">
        <v>73641</v>
      </c>
      <c r="O11" s="11">
        <f>SUM(B11:N11)</f>
        <v>2642093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26956</v>
      </c>
      <c r="C12" s="13">
        <v>23565</v>
      </c>
      <c r="D12" s="13">
        <v>18928</v>
      </c>
      <c r="E12" s="13">
        <v>7151</v>
      </c>
      <c r="F12" s="13">
        <v>19002</v>
      </c>
      <c r="G12" s="13">
        <v>34999</v>
      </c>
      <c r="H12" s="13">
        <v>4450</v>
      </c>
      <c r="I12" s="13">
        <v>27377</v>
      </c>
      <c r="J12" s="13">
        <v>18675</v>
      </c>
      <c r="K12" s="13">
        <v>22893</v>
      </c>
      <c r="L12" s="13">
        <v>17687</v>
      </c>
      <c r="M12" s="13">
        <v>6411</v>
      </c>
      <c r="N12" s="13">
        <v>3438</v>
      </c>
      <c r="O12" s="11">
        <f>SUM(B12:N12)</f>
        <v>231532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317924</v>
      </c>
      <c r="C13" s="15">
        <f t="shared" si="2"/>
        <v>214104</v>
      </c>
      <c r="D13" s="15">
        <f t="shared" si="2"/>
        <v>215479</v>
      </c>
      <c r="E13" s="15">
        <f t="shared" si="2"/>
        <v>54197</v>
      </c>
      <c r="F13" s="15">
        <f t="shared" si="2"/>
        <v>172114</v>
      </c>
      <c r="G13" s="15">
        <f t="shared" si="2"/>
        <v>294414</v>
      </c>
      <c r="H13" s="15">
        <f t="shared" si="2"/>
        <v>35556</v>
      </c>
      <c r="I13" s="15">
        <f t="shared" si="2"/>
        <v>236880</v>
      </c>
      <c r="J13" s="15">
        <f t="shared" si="2"/>
        <v>179391</v>
      </c>
      <c r="K13" s="15">
        <f t="shared" si="2"/>
        <v>289063</v>
      </c>
      <c r="L13" s="15">
        <f t="shared" si="2"/>
        <v>220462</v>
      </c>
      <c r="M13" s="15">
        <f t="shared" si="2"/>
        <v>110774</v>
      </c>
      <c r="N13" s="15">
        <f t="shared" si="2"/>
        <v>70203</v>
      </c>
      <c r="O13" s="11">
        <f>SUM(B13:N13)</f>
        <v>2410561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1.198233603689384</v>
      </c>
      <c r="C18" s="19">
        <v>1.251490551305707</v>
      </c>
      <c r="D18" s="19">
        <v>1.301601524430906</v>
      </c>
      <c r="E18" s="19">
        <v>0.877967211759917</v>
      </c>
      <c r="F18" s="19">
        <v>1.444168604941395</v>
      </c>
      <c r="G18" s="19">
        <v>1.417960986112391</v>
      </c>
      <c r="H18" s="19">
        <v>1.600192559793628</v>
      </c>
      <c r="I18" s="19">
        <v>1.126768101644199</v>
      </c>
      <c r="J18" s="19">
        <v>1.352867578496871</v>
      </c>
      <c r="K18" s="19">
        <v>1.200332922497158</v>
      </c>
      <c r="L18" s="19">
        <v>1.236308195500065</v>
      </c>
      <c r="M18" s="19">
        <v>1.208260740536271</v>
      </c>
      <c r="N18" s="19">
        <v>1.082202530981983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1360971.4000000001</v>
      </c>
      <c r="C20" s="24">
        <f t="shared" si="3"/>
        <v>1002840.8499999999</v>
      </c>
      <c r="D20" s="24">
        <f t="shared" si="3"/>
        <v>890231.12</v>
      </c>
      <c r="E20" s="24">
        <f t="shared" si="3"/>
        <v>271482.68</v>
      </c>
      <c r="F20" s="24">
        <f t="shared" si="3"/>
        <v>934398.97</v>
      </c>
      <c r="G20" s="24">
        <f t="shared" si="3"/>
        <v>1316736.9399999997</v>
      </c>
      <c r="H20" s="24">
        <f t="shared" si="3"/>
        <v>241032.42000000004</v>
      </c>
      <c r="I20" s="24">
        <f t="shared" si="3"/>
        <v>1020320.66</v>
      </c>
      <c r="J20" s="24">
        <f t="shared" si="3"/>
        <v>902795.58</v>
      </c>
      <c r="K20" s="24">
        <f t="shared" si="3"/>
        <v>1175098.2800000003</v>
      </c>
      <c r="L20" s="24">
        <f t="shared" si="3"/>
        <v>1060836.65</v>
      </c>
      <c r="M20" s="24">
        <f t="shared" si="3"/>
        <v>603486.8200000001</v>
      </c>
      <c r="N20" s="24">
        <f t="shared" si="3"/>
        <v>307213.37000000005</v>
      </c>
      <c r="O20" s="24">
        <f>O21+O22+O23+O24+O25+O26+O27+O28+O29</f>
        <v>11087445.740000002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1027337.04</v>
      </c>
      <c r="C21" s="28">
        <f aca="true" t="shared" si="4" ref="C21:N21">ROUND((C15+C16)*C7,2)</f>
        <v>742250.31</v>
      </c>
      <c r="D21" s="28">
        <f t="shared" si="4"/>
        <v>631232.48</v>
      </c>
      <c r="E21" s="28">
        <f t="shared" si="4"/>
        <v>282774.49</v>
      </c>
      <c r="F21" s="28">
        <f t="shared" si="4"/>
        <v>597370.82</v>
      </c>
      <c r="G21" s="28">
        <f t="shared" si="4"/>
        <v>852815.21</v>
      </c>
      <c r="H21" s="28">
        <f t="shared" si="4"/>
        <v>139701.73</v>
      </c>
      <c r="I21" s="28">
        <f t="shared" si="4"/>
        <v>823960.29</v>
      </c>
      <c r="J21" s="28">
        <f t="shared" si="4"/>
        <v>616275.01</v>
      </c>
      <c r="K21" s="28">
        <f t="shared" si="4"/>
        <v>892967.14</v>
      </c>
      <c r="L21" s="28">
        <f t="shared" si="4"/>
        <v>778224.47</v>
      </c>
      <c r="M21" s="28">
        <f t="shared" si="4"/>
        <v>452183.08</v>
      </c>
      <c r="N21" s="28">
        <f t="shared" si="4"/>
        <v>259080.62</v>
      </c>
      <c r="O21" s="28">
        <f aca="true" t="shared" si="5" ref="O21:O29">SUM(B21:N21)</f>
        <v>8096172.6899999995</v>
      </c>
    </row>
    <row r="22" spans="1:23" ht="18.75" customHeight="1">
      <c r="A22" s="26" t="s">
        <v>33</v>
      </c>
      <c r="B22" s="28">
        <f>IF(B18&lt;&gt;0,ROUND((B18-1)*B21,2),0)</f>
        <v>203652.72</v>
      </c>
      <c r="C22" s="28">
        <f aca="true" t="shared" si="6" ref="C22:N22">IF(C18&lt;&gt;0,ROUND((C18-1)*C21,2),0)</f>
        <v>186668.94</v>
      </c>
      <c r="D22" s="28">
        <f t="shared" si="6"/>
        <v>190380.68</v>
      </c>
      <c r="E22" s="28">
        <f t="shared" si="6"/>
        <v>-34507.76</v>
      </c>
      <c r="F22" s="28">
        <f t="shared" si="6"/>
        <v>265333.36</v>
      </c>
      <c r="G22" s="28">
        <f t="shared" si="6"/>
        <v>356443.49</v>
      </c>
      <c r="H22" s="28">
        <f t="shared" si="6"/>
        <v>83847.94</v>
      </c>
      <c r="I22" s="28">
        <f t="shared" si="6"/>
        <v>104451.88</v>
      </c>
      <c r="J22" s="28">
        <f t="shared" si="6"/>
        <v>217463.47</v>
      </c>
      <c r="K22" s="28">
        <f t="shared" si="6"/>
        <v>178890.72</v>
      </c>
      <c r="L22" s="28">
        <f t="shared" si="6"/>
        <v>183900.82</v>
      </c>
      <c r="M22" s="28">
        <f t="shared" si="6"/>
        <v>94171.98</v>
      </c>
      <c r="N22" s="28">
        <f t="shared" si="6"/>
        <v>21297.08</v>
      </c>
      <c r="O22" s="28">
        <f t="shared" si="5"/>
        <v>2051995.32</v>
      </c>
      <c r="W22" s="51"/>
    </row>
    <row r="23" spans="1:15" ht="18.75" customHeight="1">
      <c r="A23" s="26" t="s">
        <v>34</v>
      </c>
      <c r="B23" s="28">
        <v>65073.47</v>
      </c>
      <c r="C23" s="28">
        <v>45011.45</v>
      </c>
      <c r="D23" s="28">
        <v>33687.01</v>
      </c>
      <c r="E23" s="28">
        <v>12323.72</v>
      </c>
      <c r="F23" s="28">
        <v>41517.96</v>
      </c>
      <c r="G23" s="28">
        <v>62440.67</v>
      </c>
      <c r="H23" s="28">
        <v>6996.26</v>
      </c>
      <c r="I23" s="28">
        <v>45895.39</v>
      </c>
      <c r="J23" s="28">
        <v>39523.35</v>
      </c>
      <c r="K23" s="28">
        <v>59377.83</v>
      </c>
      <c r="L23" s="28">
        <v>55116.48</v>
      </c>
      <c r="M23" s="28">
        <v>25830.95</v>
      </c>
      <c r="N23" s="28">
        <v>16180.44</v>
      </c>
      <c r="O23" s="28">
        <f t="shared" si="5"/>
        <v>508974.98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1081.16</v>
      </c>
      <c r="C26" s="28">
        <v>812.83</v>
      </c>
      <c r="D26" s="28">
        <v>713.83</v>
      </c>
      <c r="E26" s="28">
        <v>218.84</v>
      </c>
      <c r="F26" s="28">
        <v>752.91</v>
      </c>
      <c r="G26" s="28">
        <v>1057.72</v>
      </c>
      <c r="H26" s="28">
        <v>192.79</v>
      </c>
      <c r="I26" s="28">
        <v>812.83</v>
      </c>
      <c r="J26" s="28">
        <v>726.85</v>
      </c>
      <c r="K26" s="28">
        <v>943.09</v>
      </c>
      <c r="L26" s="28">
        <v>846.69</v>
      </c>
      <c r="M26" s="28">
        <v>476.75</v>
      </c>
      <c r="N26" s="28">
        <v>247.48</v>
      </c>
      <c r="O26" s="28">
        <f t="shared" si="5"/>
        <v>8883.77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-42860.4</v>
      </c>
      <c r="C31" s="28">
        <f aca="true" t="shared" si="7" ref="C31:O31">+C32+C34+C47+C48+C49+C54-C55</f>
        <v>-45509.2</v>
      </c>
      <c r="D31" s="28">
        <f t="shared" si="7"/>
        <v>-26796</v>
      </c>
      <c r="E31" s="28">
        <f t="shared" si="7"/>
        <v>-7546</v>
      </c>
      <c r="F31" s="28">
        <f t="shared" si="7"/>
        <v>-23051.6</v>
      </c>
      <c r="G31" s="28">
        <f t="shared" si="7"/>
        <v>-49618.8</v>
      </c>
      <c r="H31" s="28">
        <f t="shared" si="7"/>
        <v>-6872.8</v>
      </c>
      <c r="I31" s="28">
        <f t="shared" si="7"/>
        <v>-57252.8</v>
      </c>
      <c r="J31" s="28">
        <f t="shared" si="7"/>
        <v>-35706</v>
      </c>
      <c r="K31" s="28">
        <f t="shared" si="7"/>
        <v>-18057.6</v>
      </c>
      <c r="L31" s="28">
        <f t="shared" si="7"/>
        <v>-16548.4</v>
      </c>
      <c r="M31" s="28">
        <f t="shared" si="7"/>
        <v>-20350</v>
      </c>
      <c r="N31" s="28">
        <f t="shared" si="7"/>
        <v>-15862</v>
      </c>
      <c r="O31" s="28">
        <f t="shared" si="7"/>
        <v>-366031.6</v>
      </c>
    </row>
    <row r="32" spans="1:15" ht="18.75" customHeight="1">
      <c r="A32" s="26" t="s">
        <v>38</v>
      </c>
      <c r="B32" s="29">
        <f>+B33</f>
        <v>-42860.4</v>
      </c>
      <c r="C32" s="29">
        <f>+C33</f>
        <v>-45509.2</v>
      </c>
      <c r="D32" s="29">
        <f aca="true" t="shared" si="8" ref="D32:O32">+D33</f>
        <v>-26796</v>
      </c>
      <c r="E32" s="29">
        <f t="shared" si="8"/>
        <v>-7546</v>
      </c>
      <c r="F32" s="29">
        <f t="shared" si="8"/>
        <v>-23051.6</v>
      </c>
      <c r="G32" s="29">
        <f t="shared" si="8"/>
        <v>-49618.8</v>
      </c>
      <c r="H32" s="29">
        <f t="shared" si="8"/>
        <v>-6872.8</v>
      </c>
      <c r="I32" s="29">
        <f t="shared" si="8"/>
        <v>-57252.8</v>
      </c>
      <c r="J32" s="29">
        <f t="shared" si="8"/>
        <v>-35706</v>
      </c>
      <c r="K32" s="29">
        <f t="shared" si="8"/>
        <v>-18057.6</v>
      </c>
      <c r="L32" s="29">
        <f t="shared" si="8"/>
        <v>-16548.4</v>
      </c>
      <c r="M32" s="29">
        <f t="shared" si="8"/>
        <v>-20350</v>
      </c>
      <c r="N32" s="29">
        <f t="shared" si="8"/>
        <v>-15862</v>
      </c>
      <c r="O32" s="29">
        <f t="shared" si="8"/>
        <v>-366031.6</v>
      </c>
    </row>
    <row r="33" spans="1:26" ht="18.75" customHeight="1">
      <c r="A33" s="27" t="s">
        <v>39</v>
      </c>
      <c r="B33" s="16">
        <f>ROUND((-B9)*$G$3,2)</f>
        <v>-42860.4</v>
      </c>
      <c r="C33" s="16">
        <f aca="true" t="shared" si="9" ref="C33:N33">ROUND((-C9)*$G$3,2)</f>
        <v>-45509.2</v>
      </c>
      <c r="D33" s="16">
        <f t="shared" si="9"/>
        <v>-26796</v>
      </c>
      <c r="E33" s="16">
        <f t="shared" si="9"/>
        <v>-7546</v>
      </c>
      <c r="F33" s="16">
        <f t="shared" si="9"/>
        <v>-23051.6</v>
      </c>
      <c r="G33" s="16">
        <f t="shared" si="9"/>
        <v>-49618.8</v>
      </c>
      <c r="H33" s="16">
        <f t="shared" si="9"/>
        <v>-6872.8</v>
      </c>
      <c r="I33" s="16">
        <f t="shared" si="9"/>
        <v>-57252.8</v>
      </c>
      <c r="J33" s="16">
        <f t="shared" si="9"/>
        <v>-35706</v>
      </c>
      <c r="K33" s="16">
        <f t="shared" si="9"/>
        <v>-18057.6</v>
      </c>
      <c r="L33" s="16">
        <f t="shared" si="9"/>
        <v>-16548.4</v>
      </c>
      <c r="M33" s="16">
        <f t="shared" si="9"/>
        <v>-20350</v>
      </c>
      <c r="N33" s="16">
        <f t="shared" si="9"/>
        <v>-15862</v>
      </c>
      <c r="O33" s="30">
        <f aca="true" t="shared" si="10" ref="O33:O55">SUM(B33:N33)</f>
        <v>-366031.6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1318111.0000000002</v>
      </c>
      <c r="C53" s="34">
        <f aca="true" t="shared" si="13" ref="C53:N53">+C20+C31</f>
        <v>957331.6499999999</v>
      </c>
      <c r="D53" s="34">
        <f t="shared" si="13"/>
        <v>863435.12</v>
      </c>
      <c r="E53" s="34">
        <f t="shared" si="13"/>
        <v>263936.68</v>
      </c>
      <c r="F53" s="34">
        <f t="shared" si="13"/>
        <v>911347.37</v>
      </c>
      <c r="G53" s="34">
        <f t="shared" si="13"/>
        <v>1267118.1399999997</v>
      </c>
      <c r="H53" s="34">
        <f t="shared" si="13"/>
        <v>234159.62000000005</v>
      </c>
      <c r="I53" s="34">
        <f t="shared" si="13"/>
        <v>963067.86</v>
      </c>
      <c r="J53" s="34">
        <f t="shared" si="13"/>
        <v>867089.58</v>
      </c>
      <c r="K53" s="34">
        <f t="shared" si="13"/>
        <v>1157040.6800000002</v>
      </c>
      <c r="L53" s="34">
        <f t="shared" si="13"/>
        <v>1044288.2499999999</v>
      </c>
      <c r="M53" s="34">
        <f t="shared" si="13"/>
        <v>583136.8200000001</v>
      </c>
      <c r="N53" s="34">
        <f t="shared" si="13"/>
        <v>291351.37000000005</v>
      </c>
      <c r="O53" s="34">
        <f>SUM(B53:N53)</f>
        <v>10721414.14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1318111</v>
      </c>
      <c r="C59" s="42">
        <f t="shared" si="14"/>
        <v>957331.6499999999</v>
      </c>
      <c r="D59" s="42">
        <f t="shared" si="14"/>
        <v>863435.11</v>
      </c>
      <c r="E59" s="42">
        <f t="shared" si="14"/>
        <v>263936.68</v>
      </c>
      <c r="F59" s="42">
        <f t="shared" si="14"/>
        <v>911347.37</v>
      </c>
      <c r="G59" s="42">
        <f t="shared" si="14"/>
        <v>1267118.14</v>
      </c>
      <c r="H59" s="42">
        <f t="shared" si="14"/>
        <v>234159.62</v>
      </c>
      <c r="I59" s="42">
        <f t="shared" si="14"/>
        <v>963067.86</v>
      </c>
      <c r="J59" s="42">
        <f t="shared" si="14"/>
        <v>867089.58</v>
      </c>
      <c r="K59" s="42">
        <f t="shared" si="14"/>
        <v>1157040.68</v>
      </c>
      <c r="L59" s="42">
        <f t="shared" si="14"/>
        <v>1044288.25</v>
      </c>
      <c r="M59" s="42">
        <f t="shared" si="14"/>
        <v>583136.83</v>
      </c>
      <c r="N59" s="42">
        <f t="shared" si="14"/>
        <v>291351.37</v>
      </c>
      <c r="O59" s="34">
        <f t="shared" si="14"/>
        <v>10721414.139999999</v>
      </c>
      <c r="Q59"/>
    </row>
    <row r="60" spans="1:18" ht="18.75" customHeight="1">
      <c r="A60" s="26" t="s">
        <v>54</v>
      </c>
      <c r="B60" s="42">
        <v>1078873.85</v>
      </c>
      <c r="C60" s="42">
        <v>680012.2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1758886.05</v>
      </c>
      <c r="P60"/>
      <c r="Q60"/>
      <c r="R60" s="41"/>
    </row>
    <row r="61" spans="1:16" ht="18.75" customHeight="1">
      <c r="A61" s="26" t="s">
        <v>55</v>
      </c>
      <c r="B61" s="42">
        <v>239237.15</v>
      </c>
      <c r="C61" s="42">
        <v>277319.45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516556.6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863435.11</v>
      </c>
      <c r="E62" s="43">
        <v>0</v>
      </c>
      <c r="F62" s="43">
        <v>0</v>
      </c>
      <c r="G62" s="43">
        <v>0</v>
      </c>
      <c r="H62" s="42">
        <v>234159.62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1097594.73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263936.68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263936.68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911347.37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911347.37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1267118.14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1267118.14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963067.86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963067.86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867089.58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867089.58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1157040.68</v>
      </c>
      <c r="L68" s="29">
        <v>1044288.25</v>
      </c>
      <c r="M68" s="43">
        <v>0</v>
      </c>
      <c r="N68" s="43">
        <v>0</v>
      </c>
      <c r="O68" s="34">
        <f t="shared" si="15"/>
        <v>2201328.9299999997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583136.83</v>
      </c>
      <c r="N69" s="43">
        <v>0</v>
      </c>
      <c r="O69" s="34">
        <f t="shared" si="15"/>
        <v>583136.83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291351.37</v>
      </c>
      <c r="O70" s="46">
        <f t="shared" si="15"/>
        <v>291351.37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2023-07-18T19:59:41Z</dcterms:modified>
  <cp:category/>
  <cp:version/>
  <cp:contentType/>
  <cp:contentStatus/>
</cp:coreProperties>
</file>