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<sst xmlns="http://schemas.openxmlformats.org/spreadsheetml/2006/main" count="88" uniqueCount="85">
  <si>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</si>
  <si>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</si>
  <si>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</si>
  <si>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</si>
  <si>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</si>
  <si>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</si>
  <si>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</si>
  <si>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</si>
  <si>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</si>
  <si>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</si>
  <si>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</si>
  <si>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</si>
  <si>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</si>
  <si>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</si>
  <si>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</si>
  <si>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</si>
  <si>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</si>
  <si>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</si>
  <si>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</si>
  <si>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</si>
  <si>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</si>
  <si>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</si>
  <si>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</si>
  <si>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</si>
  <si>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</si>
  <si>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</si>
  <si>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</si>
  <si>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</si>
  <si>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</si>
  <si>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</si>
  <si>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</si>
  <si>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</si>
  <si>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</si>
  <si>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</si>
  <si>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</si>
  <si>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</si>
  <si>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</si>
  <si>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</si>
  <si>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</si>
  <si>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</si>
  <si>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</si>
  <si>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</si>
  <si>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</si>
  <si>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</si>
  <si>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</si>
  <si>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</si>
  <si>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</si>
  <si>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</si>
  <si>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</si>
  <si>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</si>
  <si>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</si>
  <si>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</si>
  <si>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</si>
  <si>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</si>
  <si>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</si>
  <si>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</si>
  <si>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</si>
  <si>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</si>
  <si>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</si>
  <si>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</si>
  <si>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</si>
  <si>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</si>
  <si>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</si>
  <si>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</si>
  <si>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</si>
  <si>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</si>
  <si>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</si>
  <si>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</si>
  <si>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</si>
  <si>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</si>
  <si>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</si>
  <si>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</si>
  <si>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</si>
  <si>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</si>
  <si>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</si>
  <si>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</si>
  <si>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</si>
  <si>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</si>
  <si>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</si>
  <si>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</si>
  <si>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</si>
  <si>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</si>
  <si>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</si>
  <si>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</si>
  <si>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10/07/23 - VENCIMENTO 17/07/23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</si>
</sst>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326685</v>
      </c>
      <c r="C7" s="9">
        <f t="shared" si="0"/>
        <v>233851</v>
      </c>
      <c r="D7" s="9">
        <f t="shared" si="0"/>
        <v>226827</v>
      </c>
      <c r="E7" s="9">
        <f t="shared" si="0"/>
        <v>20899</v>
      </c>
      <c r="F7" s="9">
        <f t="shared" si="0"/>
        <v>138674</v>
      </c>
      <c r="G7" s="9">
        <f t="shared" si="0"/>
        <v>320486</v>
      </c>
      <c r="H7" s="9">
        <f t="shared" si="0"/>
        <v>38823</v>
      </c>
      <c r="I7" s="9">
        <f t="shared" si="0"/>
        <v>253775</v>
      </c>
      <c r="J7" s="9">
        <f t="shared" si="0"/>
        <v>193033</v>
      </c>
      <c r="K7" s="9">
        <f t="shared" si="0"/>
        <v>293021</v>
      </c>
      <c r="L7" s="9">
        <f t="shared" si="0"/>
        <v>224354</v>
      </c>
      <c r="M7" s="9">
        <f t="shared" si="0"/>
        <v>113369</v>
      </c>
      <c r="N7" s="9">
        <f t="shared" si="0"/>
        <v>74844</v>
      </c>
      <c r="O7" s="9">
        <f t="shared" si="0"/>
        <v>2458641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10295</v>
      </c>
      <c r="C8" s="11">
        <f t="shared" si="1"/>
        <v>10934</v>
      </c>
      <c r="D8" s="11">
        <f t="shared" si="1"/>
        <v>7061</v>
      </c>
      <c r="E8" s="11">
        <f t="shared" si="1"/>
        <v>711</v>
      </c>
      <c r="F8" s="11">
        <f t="shared" si="1"/>
        <v>4179</v>
      </c>
      <c r="G8" s="11">
        <f t="shared" si="1"/>
        <v>11800</v>
      </c>
      <c r="H8" s="11">
        <f t="shared" si="1"/>
        <v>1773</v>
      </c>
      <c r="I8" s="11">
        <f t="shared" si="1"/>
        <v>13015</v>
      </c>
      <c r="J8" s="11">
        <f t="shared" si="1"/>
        <v>8674</v>
      </c>
      <c r="K8" s="11">
        <f t="shared" si="1"/>
        <v>4276</v>
      </c>
      <c r="L8" s="11">
        <f t="shared" si="1"/>
        <v>4099</v>
      </c>
      <c r="M8" s="11">
        <f t="shared" si="1"/>
        <v>4672</v>
      </c>
      <c r="N8" s="11">
        <f t="shared" si="1"/>
        <v>3546</v>
      </c>
      <c r="O8" s="11">
        <f t="shared" si="1"/>
        <v>85035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10295</v>
      </c>
      <c r="C9" s="11">
        <v>10934</v>
      </c>
      <c r="D9" s="11">
        <v>7061</v>
      </c>
      <c r="E9" s="11">
        <v>711</v>
      </c>
      <c r="F9" s="11">
        <v>4179</v>
      </c>
      <c r="G9" s="11">
        <v>11800</v>
      </c>
      <c r="H9" s="11">
        <v>1773</v>
      </c>
      <c r="I9" s="11">
        <v>13015</v>
      </c>
      <c r="J9" s="11">
        <v>8674</v>
      </c>
      <c r="K9" s="11">
        <v>4275</v>
      </c>
      <c r="L9" s="11">
        <v>4099</v>
      </c>
      <c r="M9" s="11">
        <v>4672</v>
      </c>
      <c r="N9" s="11">
        <v>3531</v>
      </c>
      <c r="O9" s="11">
        <f>SUM(B9:N9)</f>
        <v>85019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15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316390</v>
      </c>
      <c r="C11" s="13">
        <v>222917</v>
      </c>
      <c r="D11" s="13">
        <v>219766</v>
      </c>
      <c r="E11" s="13">
        <v>20188</v>
      </c>
      <c r="F11" s="13">
        <v>134495</v>
      </c>
      <c r="G11" s="13">
        <v>308686</v>
      </c>
      <c r="H11" s="13">
        <v>37050</v>
      </c>
      <c r="I11" s="13">
        <v>240760</v>
      </c>
      <c r="J11" s="13">
        <v>184359</v>
      </c>
      <c r="K11" s="13">
        <v>288745</v>
      </c>
      <c r="L11" s="13">
        <v>220255</v>
      </c>
      <c r="M11" s="13">
        <v>108697</v>
      </c>
      <c r="N11" s="13">
        <v>71298</v>
      </c>
      <c r="O11" s="11">
        <f>SUM(B11:N11)</f>
        <v>2373606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24800</v>
      </c>
      <c r="C12" s="13">
        <v>22153</v>
      </c>
      <c r="D12" s="13">
        <v>18319</v>
      </c>
      <c r="E12" s="13">
        <v>2339</v>
      </c>
      <c r="F12" s="13">
        <v>13434</v>
      </c>
      <c r="G12" s="13">
        <v>32883</v>
      </c>
      <c r="H12" s="13">
        <v>4319</v>
      </c>
      <c r="I12" s="13">
        <v>25414</v>
      </c>
      <c r="J12" s="13">
        <v>17230</v>
      </c>
      <c r="K12" s="13">
        <v>21492</v>
      </c>
      <c r="L12" s="13">
        <v>16488</v>
      </c>
      <c r="M12" s="13">
        <v>5789</v>
      </c>
      <c r="N12" s="13">
        <v>3403</v>
      </c>
      <c r="O12" s="11">
        <f>SUM(B12:N12)</f>
        <v>208063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291590</v>
      </c>
      <c r="C13" s="15">
        <f t="shared" si="2"/>
        <v>200764</v>
      </c>
      <c r="D13" s="15">
        <f t="shared" si="2"/>
        <v>201447</v>
      </c>
      <c r="E13" s="15">
        <f t="shared" si="2"/>
        <v>17849</v>
      </c>
      <c r="F13" s="15">
        <f t="shared" si="2"/>
        <v>121061</v>
      </c>
      <c r="G13" s="15">
        <f t="shared" si="2"/>
        <v>275803</v>
      </c>
      <c r="H13" s="15">
        <f t="shared" si="2"/>
        <v>32731</v>
      </c>
      <c r="I13" s="15">
        <f t="shared" si="2"/>
        <v>215346</v>
      </c>
      <c r="J13" s="15">
        <f t="shared" si="2"/>
        <v>167129</v>
      </c>
      <c r="K13" s="15">
        <f t="shared" si="2"/>
        <v>267253</v>
      </c>
      <c r="L13" s="15">
        <f t="shared" si="2"/>
        <v>203767</v>
      </c>
      <c r="M13" s="15">
        <f t="shared" si="2"/>
        <v>102908</v>
      </c>
      <c r="N13" s="15">
        <f t="shared" si="2"/>
        <v>67895</v>
      </c>
      <c r="O13" s="11">
        <f>SUM(B13:N13)</f>
        <v>2165543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1.279965013487576</v>
      </c>
      <c r="C18" s="19">
        <v>1.308602145261404</v>
      </c>
      <c r="D18" s="19">
        <v>1.349740756412248</v>
      </c>
      <c r="E18" s="19">
        <v>1.897163147774473</v>
      </c>
      <c r="F18" s="19">
        <v>1.89568309021717</v>
      </c>
      <c r="G18" s="19">
        <v>1.490908720449089</v>
      </c>
      <c r="H18" s="19">
        <v>1.632564567594375</v>
      </c>
      <c r="I18" s="19">
        <v>1.210955226616716</v>
      </c>
      <c r="J18" s="19">
        <v>1.408502548428349</v>
      </c>
      <c r="K18" s="19">
        <v>1.273700437008102</v>
      </c>
      <c r="L18" s="19">
        <v>1.313348269500172</v>
      </c>
      <c r="M18" s="19">
        <v>1.281728537504753</v>
      </c>
      <c r="N18" s="19">
        <v>1.11148962451867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1341229.48</v>
      </c>
      <c r="C20" s="24">
        <f t="shared" si="3"/>
        <v>989422.46</v>
      </c>
      <c r="D20" s="24">
        <f t="shared" si="3"/>
        <v>871059.2700000001</v>
      </c>
      <c r="E20" s="24">
        <f t="shared" si="3"/>
        <v>200596.05000000002</v>
      </c>
      <c r="F20" s="24">
        <f t="shared" si="3"/>
        <v>871192.9600000001</v>
      </c>
      <c r="G20" s="24">
        <f t="shared" si="3"/>
        <v>1303033.26</v>
      </c>
      <c r="H20" s="24">
        <f t="shared" si="3"/>
        <v>230137.4</v>
      </c>
      <c r="I20" s="24">
        <f t="shared" si="3"/>
        <v>1004766.3700000001</v>
      </c>
      <c r="J20" s="24">
        <f t="shared" si="3"/>
        <v>881570.6400000001</v>
      </c>
      <c r="K20" s="24">
        <f t="shared" si="3"/>
        <v>1157221.95</v>
      </c>
      <c r="L20" s="24">
        <f t="shared" si="3"/>
        <v>1046681.7999999999</v>
      </c>
      <c r="M20" s="24">
        <f t="shared" si="3"/>
        <v>596691.3700000001</v>
      </c>
      <c r="N20" s="24">
        <f t="shared" si="3"/>
        <v>305765.93000000005</v>
      </c>
      <c r="O20" s="24">
        <f>O21+O22+O23+O24+O25+O26+O27+O28+O29</f>
        <v>10799368.940000003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946406.45</v>
      </c>
      <c r="C21" s="28">
        <f aca="true" t="shared" si="4" ref="C21:N21">ROUND((C15+C16)*C7,2)</f>
        <v>699869.27</v>
      </c>
      <c r="D21" s="28">
        <f t="shared" si="4"/>
        <v>595352.83</v>
      </c>
      <c r="E21" s="28">
        <f t="shared" si="4"/>
        <v>93711.12</v>
      </c>
      <c r="F21" s="28">
        <f t="shared" si="4"/>
        <v>421887.91</v>
      </c>
      <c r="G21" s="28">
        <f t="shared" si="4"/>
        <v>802240.56</v>
      </c>
      <c r="H21" s="28">
        <f t="shared" si="4"/>
        <v>130476.34</v>
      </c>
      <c r="I21" s="28">
        <f t="shared" si="4"/>
        <v>754143.17</v>
      </c>
      <c r="J21" s="28">
        <f t="shared" si="4"/>
        <v>576975.64</v>
      </c>
      <c r="K21" s="28">
        <f t="shared" si="4"/>
        <v>827872.23</v>
      </c>
      <c r="L21" s="28">
        <f t="shared" si="4"/>
        <v>721746.82</v>
      </c>
      <c r="M21" s="28">
        <f t="shared" si="4"/>
        <v>420848.4</v>
      </c>
      <c r="N21" s="28">
        <f t="shared" si="4"/>
        <v>250959.42</v>
      </c>
      <c r="O21" s="28">
        <f aca="true" t="shared" si="5" ref="O21:O29">SUM(B21:N21)</f>
        <v>7242490.16</v>
      </c>
    </row>
    <row r="22" spans="1:23" ht="18.75" customHeight="1">
      <c r="A22" s="26" t="s">
        <v>33</v>
      </c>
      <c r="B22" s="28">
        <f>IF(B18&lt;&gt;0,ROUND((B18-1)*B21,2),0)</f>
        <v>264960.69</v>
      </c>
      <c r="C22" s="28">
        <f aca="true" t="shared" si="6" ref="C22:N22">IF(C18&lt;&gt;0,ROUND((C18-1)*C21,2),0)</f>
        <v>215981.16</v>
      </c>
      <c r="D22" s="28">
        <f t="shared" si="6"/>
        <v>208219.15</v>
      </c>
      <c r="E22" s="28">
        <f t="shared" si="6"/>
        <v>84074.16</v>
      </c>
      <c r="F22" s="28">
        <f t="shared" si="6"/>
        <v>377877.87</v>
      </c>
      <c r="G22" s="28">
        <f t="shared" si="6"/>
        <v>393826.89</v>
      </c>
      <c r="H22" s="28">
        <f t="shared" si="6"/>
        <v>82534.71</v>
      </c>
      <c r="I22" s="28">
        <f t="shared" si="6"/>
        <v>159090.44</v>
      </c>
      <c r="J22" s="28">
        <f t="shared" si="6"/>
        <v>235696.02</v>
      </c>
      <c r="K22" s="28">
        <f t="shared" si="6"/>
        <v>226588.99</v>
      </c>
      <c r="L22" s="28">
        <f t="shared" si="6"/>
        <v>226158.12</v>
      </c>
      <c r="M22" s="28">
        <f t="shared" si="6"/>
        <v>118565</v>
      </c>
      <c r="N22" s="28">
        <f t="shared" si="6"/>
        <v>27979.37</v>
      </c>
      <c r="O22" s="28">
        <f t="shared" si="5"/>
        <v>2621552.5700000003</v>
      </c>
      <c r="W22" s="51"/>
    </row>
    <row r="23" spans="1:15" ht="18.75" customHeight="1">
      <c r="A23" s="26" t="s">
        <v>34</v>
      </c>
      <c r="B23" s="28">
        <v>64954.17</v>
      </c>
      <c r="C23" s="28">
        <v>44661.88</v>
      </c>
      <c r="D23" s="28">
        <v>32688.01</v>
      </c>
      <c r="E23" s="28">
        <v>11975.86</v>
      </c>
      <c r="F23" s="28">
        <v>41292.04</v>
      </c>
      <c r="G23" s="28">
        <v>61923.03</v>
      </c>
      <c r="H23" s="28">
        <v>6645.07</v>
      </c>
      <c r="I23" s="28">
        <v>45519.66</v>
      </c>
      <c r="J23" s="28">
        <v>39370.44</v>
      </c>
      <c r="K23" s="28">
        <v>58900.75</v>
      </c>
      <c r="L23" s="28">
        <v>55179.37</v>
      </c>
      <c r="M23" s="28">
        <v>25974.55</v>
      </c>
      <c r="N23" s="28">
        <v>16177.1</v>
      </c>
      <c r="O23" s="28">
        <f t="shared" si="5"/>
        <v>505261.92999999993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1081.16</v>
      </c>
      <c r="C26" s="28">
        <v>812.83</v>
      </c>
      <c r="D26" s="28">
        <v>706.01</v>
      </c>
      <c r="E26" s="28">
        <v>161.52</v>
      </c>
      <c r="F26" s="28">
        <v>711.22</v>
      </c>
      <c r="G26" s="28">
        <v>1062.93</v>
      </c>
      <c r="H26" s="28">
        <v>187.58</v>
      </c>
      <c r="I26" s="28">
        <v>812.83</v>
      </c>
      <c r="J26" s="28">
        <v>721.64</v>
      </c>
      <c r="K26" s="28">
        <v>940.48</v>
      </c>
      <c r="L26" s="28">
        <v>849.3</v>
      </c>
      <c r="M26" s="28">
        <v>479.36</v>
      </c>
      <c r="N26" s="28">
        <v>242.29</v>
      </c>
      <c r="O26" s="28">
        <f t="shared" si="5"/>
        <v>8769.150000000001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382554.55999999994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-45298</v>
      </c>
      <c r="C31" s="28">
        <f aca="true" t="shared" si="7" ref="C31:O31">+C32+C34+C47+C48+C49+C54-C55</f>
        <v>-48109.6</v>
      </c>
      <c r="D31" s="28">
        <f t="shared" si="7"/>
        <v>-31068.4</v>
      </c>
      <c r="E31" s="28">
        <f t="shared" si="7"/>
        <v>-3128.4</v>
      </c>
      <c r="F31" s="28">
        <f t="shared" si="7"/>
        <v>-18387.6</v>
      </c>
      <c r="G31" s="28">
        <f t="shared" si="7"/>
        <v>-51920</v>
      </c>
      <c r="H31" s="28">
        <f t="shared" si="7"/>
        <v>-7801.2</v>
      </c>
      <c r="I31" s="28">
        <f t="shared" si="7"/>
        <v>-57266</v>
      </c>
      <c r="J31" s="28">
        <f t="shared" si="7"/>
        <v>-38165.6</v>
      </c>
      <c r="K31" s="28">
        <f t="shared" si="7"/>
        <v>-20709.85</v>
      </c>
      <c r="L31" s="28">
        <f t="shared" si="7"/>
        <v>-18158.44</v>
      </c>
      <c r="M31" s="28">
        <f t="shared" si="7"/>
        <v>-20556.8</v>
      </c>
      <c r="N31" s="28">
        <f t="shared" si="7"/>
        <v>-15536.4</v>
      </c>
      <c r="O31" s="28">
        <f t="shared" si="7"/>
        <v>-376106.29</v>
      </c>
    </row>
    <row r="32" spans="1:15" ht="18.75" customHeight="1">
      <c r="A32" s="26" t="s">
        <v>38</v>
      </c>
      <c r="B32" s="29">
        <f>+B33</f>
        <v>-45298</v>
      </c>
      <c r="C32" s="29">
        <f>+C33</f>
        <v>-48109.6</v>
      </c>
      <c r="D32" s="29">
        <f aca="true" t="shared" si="8" ref="D32:O32">+D33</f>
        <v>-31068.4</v>
      </c>
      <c r="E32" s="29">
        <f t="shared" si="8"/>
        <v>-3128.4</v>
      </c>
      <c r="F32" s="29">
        <f t="shared" si="8"/>
        <v>-18387.6</v>
      </c>
      <c r="G32" s="29">
        <f t="shared" si="8"/>
        <v>-51920</v>
      </c>
      <c r="H32" s="29">
        <f t="shared" si="8"/>
        <v>-7801.2</v>
      </c>
      <c r="I32" s="29">
        <f t="shared" si="8"/>
        <v>-57266</v>
      </c>
      <c r="J32" s="29">
        <f t="shared" si="8"/>
        <v>-38165.6</v>
      </c>
      <c r="K32" s="29">
        <f t="shared" si="8"/>
        <v>-18810</v>
      </c>
      <c r="L32" s="29">
        <f t="shared" si="8"/>
        <v>-18035.6</v>
      </c>
      <c r="M32" s="29">
        <f t="shared" si="8"/>
        <v>-20556.8</v>
      </c>
      <c r="N32" s="29">
        <f t="shared" si="8"/>
        <v>-15536.4</v>
      </c>
      <c r="O32" s="29">
        <f t="shared" si="8"/>
        <v>-374083.6</v>
      </c>
    </row>
    <row r="33" spans="1:26" ht="18.75" customHeight="1">
      <c r="A33" s="27" t="s">
        <v>39</v>
      </c>
      <c r="B33" s="16">
        <f>ROUND((-B9)*$G$3,2)</f>
        <v>-45298</v>
      </c>
      <c r="C33" s="16">
        <f aca="true" t="shared" si="9" ref="C33:N33">ROUND((-C9)*$G$3,2)</f>
        <v>-48109.6</v>
      </c>
      <c r="D33" s="16">
        <f t="shared" si="9"/>
        <v>-31068.4</v>
      </c>
      <c r="E33" s="16">
        <f t="shared" si="9"/>
        <v>-3128.4</v>
      </c>
      <c r="F33" s="16">
        <f t="shared" si="9"/>
        <v>-18387.6</v>
      </c>
      <c r="G33" s="16">
        <f t="shared" si="9"/>
        <v>-51920</v>
      </c>
      <c r="H33" s="16">
        <f t="shared" si="9"/>
        <v>-7801.2</v>
      </c>
      <c r="I33" s="16">
        <f t="shared" si="9"/>
        <v>-57266</v>
      </c>
      <c r="J33" s="16">
        <f t="shared" si="9"/>
        <v>-38165.6</v>
      </c>
      <c r="K33" s="16">
        <f t="shared" si="9"/>
        <v>-18810</v>
      </c>
      <c r="L33" s="16">
        <f t="shared" si="9"/>
        <v>-18035.6</v>
      </c>
      <c r="M33" s="16">
        <f t="shared" si="9"/>
        <v>-20556.8</v>
      </c>
      <c r="N33" s="16">
        <f t="shared" si="9"/>
        <v>-15536.4</v>
      </c>
      <c r="O33" s="30">
        <f aca="true" t="shared" si="10" ref="O33:O55">SUM(B33:N33)</f>
        <v>-374083.6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1295931.48</v>
      </c>
      <c r="C53" s="34">
        <f aca="true" t="shared" si="13" ref="C53:N53">+C20+C31</f>
        <v>941312.86</v>
      </c>
      <c r="D53" s="34">
        <f t="shared" si="13"/>
        <v>839990.8700000001</v>
      </c>
      <c r="E53" s="34">
        <f t="shared" si="13"/>
        <v>197467.65000000002</v>
      </c>
      <c r="F53" s="34">
        <f t="shared" si="13"/>
        <v>852805.3600000001</v>
      </c>
      <c r="G53" s="34">
        <f t="shared" si="13"/>
        <v>1251113.26</v>
      </c>
      <c r="H53" s="34">
        <f t="shared" si="13"/>
        <v>222336.19999999998</v>
      </c>
      <c r="I53" s="34">
        <f t="shared" si="13"/>
        <v>947500.3700000001</v>
      </c>
      <c r="J53" s="34">
        <f t="shared" si="13"/>
        <v>843405.0400000002</v>
      </c>
      <c r="K53" s="34">
        <f t="shared" si="13"/>
        <v>1136512.0999999999</v>
      </c>
      <c r="L53" s="34">
        <f t="shared" si="13"/>
        <v>1028523.36</v>
      </c>
      <c r="M53" s="34">
        <f t="shared" si="13"/>
        <v>576134.5700000001</v>
      </c>
      <c r="N53" s="34">
        <f t="shared" si="13"/>
        <v>290229.53</v>
      </c>
      <c r="O53" s="34">
        <f>SUM(B53:N53)</f>
        <v>10423262.649999999</v>
      </c>
      <c r="P53"/>
      <c r="Q53" s="7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-1899.85</v>
      </c>
      <c r="L54" s="31">
        <v>-122.84</v>
      </c>
      <c r="M54" s="31">
        <v>0</v>
      </c>
      <c r="N54" s="31">
        <v>0</v>
      </c>
      <c r="O54" s="16">
        <f t="shared" si="10"/>
        <v>-2022.6899999999998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1295931.47</v>
      </c>
      <c r="C59" s="42">
        <f t="shared" si="14"/>
        <v>941312.86</v>
      </c>
      <c r="D59" s="42">
        <f t="shared" si="14"/>
        <v>839990.86</v>
      </c>
      <c r="E59" s="42">
        <f t="shared" si="14"/>
        <v>197467.65</v>
      </c>
      <c r="F59" s="42">
        <f t="shared" si="14"/>
        <v>852805.36</v>
      </c>
      <c r="G59" s="42">
        <f t="shared" si="14"/>
        <v>1251113.25</v>
      </c>
      <c r="H59" s="42">
        <f t="shared" si="14"/>
        <v>222336.2</v>
      </c>
      <c r="I59" s="42">
        <f t="shared" si="14"/>
        <v>947500.37</v>
      </c>
      <c r="J59" s="42">
        <f t="shared" si="14"/>
        <v>843405.04</v>
      </c>
      <c r="K59" s="42">
        <f t="shared" si="14"/>
        <v>1136512.1</v>
      </c>
      <c r="L59" s="42">
        <f t="shared" si="14"/>
        <v>1028523.36</v>
      </c>
      <c r="M59" s="42">
        <f t="shared" si="14"/>
        <v>576134.57</v>
      </c>
      <c r="N59" s="42">
        <f t="shared" si="14"/>
        <v>290229.53</v>
      </c>
      <c r="O59" s="34">
        <f t="shared" si="14"/>
        <v>10423262.62</v>
      </c>
      <c r="Q59"/>
    </row>
    <row r="60" spans="1:18" ht="18.75" customHeight="1">
      <c r="A60" s="26" t="s">
        <v>54</v>
      </c>
      <c r="B60" s="42">
        <v>1060908.43</v>
      </c>
      <c r="C60" s="42">
        <v>668750.99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1729659.42</v>
      </c>
      <c r="P60"/>
      <c r="Q60"/>
      <c r="R60" s="41"/>
    </row>
    <row r="61" spans="1:16" ht="18.75" customHeight="1">
      <c r="A61" s="26" t="s">
        <v>55</v>
      </c>
      <c r="B61" s="42">
        <v>235023.04</v>
      </c>
      <c r="C61" s="42">
        <v>272561.87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507584.91000000003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839990.86</v>
      </c>
      <c r="E62" s="43">
        <v>0</v>
      </c>
      <c r="F62" s="43">
        <v>0</v>
      </c>
      <c r="G62" s="43">
        <v>0</v>
      </c>
      <c r="H62" s="42">
        <v>222336.2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1062327.06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197467.65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197467.65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852805.36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852805.36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1251113.25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1251113.25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947500.37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947500.37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843405.04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843405.04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1136512.1</v>
      </c>
      <c r="L68" s="29">
        <v>1028523.36</v>
      </c>
      <c r="M68" s="43">
        <v>0</v>
      </c>
      <c r="N68" s="43">
        <v>0</v>
      </c>
      <c r="O68" s="34">
        <f t="shared" si="15"/>
        <v>2165035.46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576134.57</v>
      </c>
      <c r="N69" s="43">
        <v>0</v>
      </c>
      <c r="O69" s="34">
        <f t="shared" si="15"/>
        <v>576134.57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290229.53</v>
      </c>
      <c r="O70" s="46">
        <f t="shared" si="15"/>
        <v>290229.53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2023-07-14T15:03:44Z</dcterms:modified>
  <cp:category/>
  <cp:version/>
  <cp:contentType/>
  <cp:contentStatus/>
</cp:coreProperties>
</file>