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<sst xmlns="http://schemas.openxmlformats.org/spreadsheetml/2006/main" count="88" uniqueCount="85">
  <si>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</si>
  <si>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</si>
  <si>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</si>
  <si>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</si>
  <si>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</si>
  <si>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</si>
  <si>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</si>
  <si>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</si>
  <si>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</si>
  <si>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</si>
  <si>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</si>
  <si>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</si>
  <si>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</si>
  <si>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</si>
  <si>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</si>
  <si>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</si>
  <si>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</si>
  <si>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</si>
  <si>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</si>
  <si>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</si>
  <si>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</si>
  <si>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</si>
  <si>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</si>
  <si>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</si>
  <si>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</si>
  <si>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</si>
  <si>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</si>
  <si>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</si>
  <si>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</si>
  <si>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</si>
  <si>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</si>
  <si>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</si>
  <si>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</si>
  <si>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</si>
  <si>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</si>
  <si>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</si>
  <si>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</si>
  <si>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</si>
  <si>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</si>
  <si>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</si>
  <si>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</si>
  <si>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</si>
  <si>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</si>
  <si>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</si>
  <si>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</si>
  <si>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</si>
  <si>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</si>
  <si>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</si>
  <si>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</si>
  <si>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</si>
  <si>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</si>
  <si>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</si>
  <si>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</si>
  <si>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</si>
  <si>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</si>
  <si>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</si>
  <si>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</si>
  <si>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</si>
  <si>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</si>
  <si>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</si>
  <si>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</si>
  <si>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</si>
  <si>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</si>
  <si>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</si>
  <si>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</si>
  <si>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</si>
  <si>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</si>
  <si>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</si>
  <si>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</si>
  <si>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</si>
  <si>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</si>
  <si>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</si>
  <si>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</si>
  <si>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</si>
  <si>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</si>
  <si>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</si>
  <si>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</si>
  <si>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</si>
  <si>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</si>
  <si>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</si>
  <si>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</si>
  <si>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</si>
  <si>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</si>
  <si>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</si>
  <si>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08/07/23 - VENCIMENTO 14/07/23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</si>
</sst>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264358</v>
      </c>
      <c r="C7" s="9">
        <f t="shared" si="0"/>
        <v>178537</v>
      </c>
      <c r="D7" s="9">
        <f t="shared" si="0"/>
        <v>185021</v>
      </c>
      <c r="E7" s="9">
        <f t="shared" si="0"/>
        <v>47934</v>
      </c>
      <c r="F7" s="9">
        <f t="shared" si="0"/>
        <v>133922</v>
      </c>
      <c r="G7" s="9">
        <f t="shared" si="0"/>
        <v>229620</v>
      </c>
      <c r="H7" s="9">
        <f t="shared" si="0"/>
        <v>28314</v>
      </c>
      <c r="I7" s="9">
        <f t="shared" si="0"/>
        <v>183694</v>
      </c>
      <c r="J7" s="9">
        <f t="shared" si="0"/>
        <v>146944</v>
      </c>
      <c r="K7" s="9">
        <f t="shared" si="0"/>
        <v>218026</v>
      </c>
      <c r="L7" s="9">
        <f t="shared" si="0"/>
        <v>168679</v>
      </c>
      <c r="M7" s="9">
        <f t="shared" si="0"/>
        <v>77356</v>
      </c>
      <c r="N7" s="9">
        <f t="shared" si="0"/>
        <v>51188</v>
      </c>
      <c r="O7" s="9">
        <f t="shared" si="0"/>
        <v>1913593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11086</v>
      </c>
      <c r="C8" s="11">
        <f t="shared" si="1"/>
        <v>10989</v>
      </c>
      <c r="D8" s="11">
        <f t="shared" si="1"/>
        <v>7180</v>
      </c>
      <c r="E8" s="11">
        <f t="shared" si="1"/>
        <v>1875</v>
      </c>
      <c r="F8" s="11">
        <f t="shared" si="1"/>
        <v>5288</v>
      </c>
      <c r="G8" s="11">
        <f t="shared" si="1"/>
        <v>11413</v>
      </c>
      <c r="H8" s="11">
        <f t="shared" si="1"/>
        <v>1574</v>
      </c>
      <c r="I8" s="11">
        <f t="shared" si="1"/>
        <v>12754</v>
      </c>
      <c r="J8" s="11">
        <f t="shared" si="1"/>
        <v>8051</v>
      </c>
      <c r="K8" s="11">
        <f t="shared" si="1"/>
        <v>4580</v>
      </c>
      <c r="L8" s="11">
        <f t="shared" si="1"/>
        <v>3738</v>
      </c>
      <c r="M8" s="11">
        <f t="shared" si="1"/>
        <v>3875</v>
      </c>
      <c r="N8" s="11">
        <f t="shared" si="1"/>
        <v>3143</v>
      </c>
      <c r="O8" s="11">
        <f t="shared" si="1"/>
        <v>85546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11086</v>
      </c>
      <c r="C9" s="11">
        <v>10989</v>
      </c>
      <c r="D9" s="11">
        <v>7180</v>
      </c>
      <c r="E9" s="11">
        <v>1875</v>
      </c>
      <c r="F9" s="11">
        <v>5288</v>
      </c>
      <c r="G9" s="11">
        <v>11413</v>
      </c>
      <c r="H9" s="11">
        <v>1574</v>
      </c>
      <c r="I9" s="11">
        <v>12754</v>
      </c>
      <c r="J9" s="11">
        <v>8051</v>
      </c>
      <c r="K9" s="11">
        <v>4580</v>
      </c>
      <c r="L9" s="11">
        <v>3738</v>
      </c>
      <c r="M9" s="11">
        <v>3875</v>
      </c>
      <c r="N9" s="11">
        <v>3133</v>
      </c>
      <c r="O9" s="11">
        <f>SUM(B9:N9)</f>
        <v>85536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253272</v>
      </c>
      <c r="C11" s="13">
        <v>167548</v>
      </c>
      <c r="D11" s="13">
        <v>177841</v>
      </c>
      <c r="E11" s="13">
        <v>46059</v>
      </c>
      <c r="F11" s="13">
        <v>128634</v>
      </c>
      <c r="G11" s="13">
        <v>218207</v>
      </c>
      <c r="H11" s="13">
        <v>26740</v>
      </c>
      <c r="I11" s="13">
        <v>170940</v>
      </c>
      <c r="J11" s="13">
        <v>138893</v>
      </c>
      <c r="K11" s="13">
        <v>213446</v>
      </c>
      <c r="L11" s="13">
        <v>164941</v>
      </c>
      <c r="M11" s="13">
        <v>73481</v>
      </c>
      <c r="N11" s="13">
        <v>48045</v>
      </c>
      <c r="O11" s="11">
        <f>SUM(B11:N11)</f>
        <v>1828047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20788</v>
      </c>
      <c r="C12" s="13">
        <v>17840</v>
      </c>
      <c r="D12" s="13">
        <v>15486</v>
      </c>
      <c r="E12" s="13">
        <v>5450</v>
      </c>
      <c r="F12" s="13">
        <v>13511</v>
      </c>
      <c r="G12" s="13">
        <v>25047</v>
      </c>
      <c r="H12" s="13">
        <v>3447</v>
      </c>
      <c r="I12" s="13">
        <v>19205</v>
      </c>
      <c r="J12" s="13">
        <v>13784</v>
      </c>
      <c r="K12" s="13">
        <v>15956</v>
      </c>
      <c r="L12" s="13">
        <v>12106</v>
      </c>
      <c r="M12" s="13">
        <v>4400</v>
      </c>
      <c r="N12" s="13">
        <v>2383</v>
      </c>
      <c r="O12" s="11">
        <f>SUM(B12:N12)</f>
        <v>169403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232484</v>
      </c>
      <c r="C13" s="15">
        <f t="shared" si="2"/>
        <v>149708</v>
      </c>
      <c r="D13" s="15">
        <f t="shared" si="2"/>
        <v>162355</v>
      </c>
      <c r="E13" s="15">
        <f t="shared" si="2"/>
        <v>40609</v>
      </c>
      <c r="F13" s="15">
        <f t="shared" si="2"/>
        <v>115123</v>
      </c>
      <c r="G13" s="15">
        <f t="shared" si="2"/>
        <v>193160</v>
      </c>
      <c r="H13" s="15">
        <f t="shared" si="2"/>
        <v>23293</v>
      </c>
      <c r="I13" s="15">
        <f t="shared" si="2"/>
        <v>151735</v>
      </c>
      <c r="J13" s="15">
        <f t="shared" si="2"/>
        <v>125109</v>
      </c>
      <c r="K13" s="15">
        <f t="shared" si="2"/>
        <v>197490</v>
      </c>
      <c r="L13" s="15">
        <f t="shared" si="2"/>
        <v>152835</v>
      </c>
      <c r="M13" s="15">
        <f t="shared" si="2"/>
        <v>69081</v>
      </c>
      <c r="N13" s="15">
        <f t="shared" si="2"/>
        <v>45662</v>
      </c>
      <c r="O13" s="11">
        <f>SUM(B13:N13)</f>
        <v>1658644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1.166278582032709</v>
      </c>
      <c r="C18" s="19">
        <v>1.207371311995649</v>
      </c>
      <c r="D18" s="19">
        <v>1.315420555208451</v>
      </c>
      <c r="E18" s="19">
        <v>0.852946738088246</v>
      </c>
      <c r="F18" s="19">
        <v>1.388136543224889</v>
      </c>
      <c r="G18" s="19">
        <v>1.382908040827666</v>
      </c>
      <c r="H18" s="19">
        <v>1.533690962043775</v>
      </c>
      <c r="I18" s="19">
        <v>1.114661301411324</v>
      </c>
      <c r="J18" s="19">
        <v>1.297188622774034</v>
      </c>
      <c r="K18" s="19">
        <v>1.159188584025111</v>
      </c>
      <c r="L18" s="19">
        <v>1.211484765804675</v>
      </c>
      <c r="M18" s="19">
        <v>1.18722214791612</v>
      </c>
      <c r="N18" s="19">
        <v>1.033689039981988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1002906.0499999999</v>
      </c>
      <c r="C20" s="24">
        <f t="shared" si="3"/>
        <v>706097.66</v>
      </c>
      <c r="D20" s="24">
        <f t="shared" si="3"/>
        <v>698770.0800000001</v>
      </c>
      <c r="E20" s="24">
        <f t="shared" si="3"/>
        <v>203263.82000000004</v>
      </c>
      <c r="F20" s="24">
        <f t="shared" si="3"/>
        <v>621789.29</v>
      </c>
      <c r="G20" s="24">
        <f t="shared" si="3"/>
        <v>879595.0800000001</v>
      </c>
      <c r="H20" s="24">
        <f t="shared" si="3"/>
        <v>161023.6</v>
      </c>
      <c r="I20" s="24">
        <f t="shared" si="3"/>
        <v>685966.9099999999</v>
      </c>
      <c r="J20" s="24">
        <f t="shared" si="3"/>
        <v>625676.85</v>
      </c>
      <c r="K20" s="24">
        <f t="shared" si="3"/>
        <v>795633.6500000001</v>
      </c>
      <c r="L20" s="24">
        <f t="shared" si="3"/>
        <v>736186.7999999999</v>
      </c>
      <c r="M20" s="24">
        <f t="shared" si="3"/>
        <v>389724.0999999999</v>
      </c>
      <c r="N20" s="24">
        <f t="shared" si="3"/>
        <v>198331.37000000002</v>
      </c>
      <c r="O20" s="24">
        <f>O21+O22+O23+O24+O25+O26+O27+O28+O29</f>
        <v>7704965.26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765845.13</v>
      </c>
      <c r="C21" s="28">
        <f aca="true" t="shared" si="4" ref="C21:N21">ROUND((C15+C16)*C7,2)</f>
        <v>534325.53</v>
      </c>
      <c r="D21" s="28">
        <f t="shared" si="4"/>
        <v>485624.62</v>
      </c>
      <c r="E21" s="28">
        <f t="shared" si="4"/>
        <v>214936.06</v>
      </c>
      <c r="F21" s="28">
        <f t="shared" si="4"/>
        <v>407430.9</v>
      </c>
      <c r="G21" s="28">
        <f t="shared" si="4"/>
        <v>574784.78</v>
      </c>
      <c r="H21" s="28">
        <f t="shared" si="4"/>
        <v>95157.69</v>
      </c>
      <c r="I21" s="28">
        <f t="shared" si="4"/>
        <v>545883.46</v>
      </c>
      <c r="J21" s="28">
        <f t="shared" si="4"/>
        <v>439215.62</v>
      </c>
      <c r="K21" s="28">
        <f t="shared" si="4"/>
        <v>615988.86</v>
      </c>
      <c r="L21" s="28">
        <f t="shared" si="4"/>
        <v>542640.34</v>
      </c>
      <c r="M21" s="28">
        <f t="shared" si="4"/>
        <v>287160.94</v>
      </c>
      <c r="N21" s="28">
        <f t="shared" si="4"/>
        <v>171638.48</v>
      </c>
      <c r="O21" s="28">
        <f aca="true" t="shared" si="5" ref="O21:O29">SUM(B21:N21)</f>
        <v>5680632.410000001</v>
      </c>
    </row>
    <row r="22" spans="1:23" ht="18.75" customHeight="1">
      <c r="A22" s="26" t="s">
        <v>33</v>
      </c>
      <c r="B22" s="28">
        <f>IF(B18&lt;&gt;0,ROUND((B18-1)*B21,2),0)</f>
        <v>127343.64</v>
      </c>
      <c r="C22" s="28">
        <f aca="true" t="shared" si="6" ref="C22:N22">IF(C18&lt;&gt;0,ROUND((C18-1)*C21,2),0)</f>
        <v>110803.79</v>
      </c>
      <c r="D22" s="28">
        <f t="shared" si="6"/>
        <v>153175.99</v>
      </c>
      <c r="E22" s="28">
        <f t="shared" si="6"/>
        <v>-31607.05</v>
      </c>
      <c r="F22" s="28">
        <f t="shared" si="6"/>
        <v>158138.82</v>
      </c>
      <c r="G22" s="28">
        <f t="shared" si="6"/>
        <v>220089.71</v>
      </c>
      <c r="H22" s="28">
        <f t="shared" si="6"/>
        <v>50784.8</v>
      </c>
      <c r="I22" s="28">
        <f t="shared" si="6"/>
        <v>62591.71</v>
      </c>
      <c r="J22" s="28">
        <f t="shared" si="6"/>
        <v>130529.89</v>
      </c>
      <c r="K22" s="28">
        <f t="shared" si="6"/>
        <v>98058.39</v>
      </c>
      <c r="L22" s="28">
        <f t="shared" si="6"/>
        <v>114760.17</v>
      </c>
      <c r="M22" s="28">
        <f t="shared" si="6"/>
        <v>53762.89</v>
      </c>
      <c r="N22" s="28">
        <f t="shared" si="6"/>
        <v>5782.34</v>
      </c>
      <c r="O22" s="28">
        <f t="shared" si="5"/>
        <v>1254215.0899999999</v>
      </c>
      <c r="W22" s="51"/>
    </row>
    <row r="23" spans="1:15" ht="18.75" customHeight="1">
      <c r="A23" s="26" t="s">
        <v>34</v>
      </c>
      <c r="B23" s="28">
        <v>44634.56</v>
      </c>
      <c r="C23" s="28">
        <v>31964.41</v>
      </c>
      <c r="D23" s="28">
        <v>24987.82</v>
      </c>
      <c r="E23" s="28">
        <v>9003.5</v>
      </c>
      <c r="F23" s="28">
        <v>26003.67</v>
      </c>
      <c r="G23" s="28">
        <v>39625.71</v>
      </c>
      <c r="H23" s="28">
        <v>4584.2</v>
      </c>
      <c r="I23" s="28">
        <v>31434.36</v>
      </c>
      <c r="J23" s="28">
        <v>26327.25</v>
      </c>
      <c r="K23" s="28">
        <v>37661.29</v>
      </c>
      <c r="L23" s="28">
        <v>35113.25</v>
      </c>
      <c r="M23" s="28">
        <v>17496.85</v>
      </c>
      <c r="N23" s="28">
        <v>10244.89</v>
      </c>
      <c r="O23" s="28">
        <f t="shared" si="5"/>
        <v>339081.76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1255.71</v>
      </c>
      <c r="C26" s="28">
        <v>906.61</v>
      </c>
      <c r="D26" s="28">
        <v>888.38</v>
      </c>
      <c r="E26" s="28">
        <v>257.92</v>
      </c>
      <c r="F26" s="28">
        <v>791.98</v>
      </c>
      <c r="G26" s="28">
        <v>1115.03</v>
      </c>
      <c r="H26" s="28">
        <v>203.21</v>
      </c>
      <c r="I26" s="28">
        <v>857.11</v>
      </c>
      <c r="J26" s="28">
        <v>797.19</v>
      </c>
      <c r="K26" s="28">
        <v>1005.61</v>
      </c>
      <c r="L26" s="28">
        <v>924.85</v>
      </c>
      <c r="M26" s="28">
        <v>479.36</v>
      </c>
      <c r="N26" s="28">
        <v>257.91</v>
      </c>
      <c r="O26" s="28">
        <f t="shared" si="5"/>
        <v>9740.869999999999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-48778.4</v>
      </c>
      <c r="C31" s="28">
        <f aca="true" t="shared" si="7" ref="C31:O31">+C32+C34+C47+C48+C49+C54-C55</f>
        <v>-48351.6</v>
      </c>
      <c r="D31" s="28">
        <f t="shared" si="7"/>
        <v>-31592</v>
      </c>
      <c r="E31" s="28">
        <f t="shared" si="7"/>
        <v>-8250</v>
      </c>
      <c r="F31" s="28">
        <f t="shared" si="7"/>
        <v>-23267.2</v>
      </c>
      <c r="G31" s="28">
        <f t="shared" si="7"/>
        <v>-50217.2</v>
      </c>
      <c r="H31" s="28">
        <f t="shared" si="7"/>
        <v>-6925.6</v>
      </c>
      <c r="I31" s="28">
        <f t="shared" si="7"/>
        <v>-56117.6</v>
      </c>
      <c r="J31" s="28">
        <f t="shared" si="7"/>
        <v>-35424.4</v>
      </c>
      <c r="K31" s="28">
        <f t="shared" si="7"/>
        <v>-740152</v>
      </c>
      <c r="L31" s="28">
        <f t="shared" si="7"/>
        <v>-682447.2</v>
      </c>
      <c r="M31" s="28">
        <f t="shared" si="7"/>
        <v>-17050</v>
      </c>
      <c r="N31" s="28">
        <f t="shared" si="7"/>
        <v>-13785.2</v>
      </c>
      <c r="O31" s="28">
        <f t="shared" si="7"/>
        <v>-1762358.4000000001</v>
      </c>
    </row>
    <row r="32" spans="1:15" ht="18.75" customHeight="1">
      <c r="A32" s="26" t="s">
        <v>38</v>
      </c>
      <c r="B32" s="29">
        <f>+B33</f>
        <v>-48778.4</v>
      </c>
      <c r="C32" s="29">
        <f>+C33</f>
        <v>-48351.6</v>
      </c>
      <c r="D32" s="29">
        <f aca="true" t="shared" si="8" ref="D32:O32">+D33</f>
        <v>-31592</v>
      </c>
      <c r="E32" s="29">
        <f t="shared" si="8"/>
        <v>-8250</v>
      </c>
      <c r="F32" s="29">
        <f t="shared" si="8"/>
        <v>-23267.2</v>
      </c>
      <c r="G32" s="29">
        <f t="shared" si="8"/>
        <v>-50217.2</v>
      </c>
      <c r="H32" s="29">
        <f t="shared" si="8"/>
        <v>-6925.6</v>
      </c>
      <c r="I32" s="29">
        <f t="shared" si="8"/>
        <v>-56117.6</v>
      </c>
      <c r="J32" s="29">
        <f t="shared" si="8"/>
        <v>-35424.4</v>
      </c>
      <c r="K32" s="29">
        <f t="shared" si="8"/>
        <v>-20152</v>
      </c>
      <c r="L32" s="29">
        <f t="shared" si="8"/>
        <v>-16447.2</v>
      </c>
      <c r="M32" s="29">
        <f t="shared" si="8"/>
        <v>-17050</v>
      </c>
      <c r="N32" s="29">
        <f t="shared" si="8"/>
        <v>-13785.2</v>
      </c>
      <c r="O32" s="29">
        <f t="shared" si="8"/>
        <v>-376358.4000000001</v>
      </c>
    </row>
    <row r="33" spans="1:26" ht="18.75" customHeight="1">
      <c r="A33" s="27" t="s">
        <v>39</v>
      </c>
      <c r="B33" s="16">
        <f>ROUND((-B9)*$G$3,2)</f>
        <v>-48778.4</v>
      </c>
      <c r="C33" s="16">
        <f aca="true" t="shared" si="9" ref="C33:N33">ROUND((-C9)*$G$3,2)</f>
        <v>-48351.6</v>
      </c>
      <c r="D33" s="16">
        <f t="shared" si="9"/>
        <v>-31592</v>
      </c>
      <c r="E33" s="16">
        <f t="shared" si="9"/>
        <v>-8250</v>
      </c>
      <c r="F33" s="16">
        <f t="shared" si="9"/>
        <v>-23267.2</v>
      </c>
      <c r="G33" s="16">
        <f t="shared" si="9"/>
        <v>-50217.2</v>
      </c>
      <c r="H33" s="16">
        <f t="shared" si="9"/>
        <v>-6925.6</v>
      </c>
      <c r="I33" s="16">
        <f t="shared" si="9"/>
        <v>-56117.6</v>
      </c>
      <c r="J33" s="16">
        <f t="shared" si="9"/>
        <v>-35424.4</v>
      </c>
      <c r="K33" s="16">
        <f t="shared" si="9"/>
        <v>-20152</v>
      </c>
      <c r="L33" s="16">
        <f t="shared" si="9"/>
        <v>-16447.2</v>
      </c>
      <c r="M33" s="16">
        <f t="shared" si="9"/>
        <v>-17050</v>
      </c>
      <c r="N33" s="16">
        <f t="shared" si="9"/>
        <v>-13785.2</v>
      </c>
      <c r="O33" s="30">
        <f aca="true" t="shared" si="10" ref="O33:O55">SUM(B33:N33)</f>
        <v>-376358.4000000001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954127.6499999999</v>
      </c>
      <c r="C53" s="34">
        <f aca="true" t="shared" si="13" ref="C53:N53">+C20+C31</f>
        <v>657746.06</v>
      </c>
      <c r="D53" s="34">
        <f t="shared" si="13"/>
        <v>667178.0800000001</v>
      </c>
      <c r="E53" s="34">
        <f t="shared" si="13"/>
        <v>195013.82000000004</v>
      </c>
      <c r="F53" s="34">
        <f t="shared" si="13"/>
        <v>598522.0900000001</v>
      </c>
      <c r="G53" s="34">
        <f t="shared" si="13"/>
        <v>829377.8800000001</v>
      </c>
      <c r="H53" s="34">
        <f t="shared" si="13"/>
        <v>154098</v>
      </c>
      <c r="I53" s="34">
        <f t="shared" si="13"/>
        <v>629849.3099999999</v>
      </c>
      <c r="J53" s="34">
        <f t="shared" si="13"/>
        <v>590252.45</v>
      </c>
      <c r="K53" s="34">
        <f t="shared" si="13"/>
        <v>55481.65000000014</v>
      </c>
      <c r="L53" s="34">
        <f t="shared" si="13"/>
        <v>53739.59999999998</v>
      </c>
      <c r="M53" s="34">
        <f t="shared" si="13"/>
        <v>372674.0999999999</v>
      </c>
      <c r="N53" s="34">
        <f t="shared" si="13"/>
        <v>184546.17</v>
      </c>
      <c r="O53" s="34">
        <f>SUM(B53:N53)</f>
        <v>5942606.859999999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954127.6499999999</v>
      </c>
      <c r="C59" s="42">
        <f t="shared" si="14"/>
        <v>657746.06</v>
      </c>
      <c r="D59" s="42">
        <f t="shared" si="14"/>
        <v>667178.08</v>
      </c>
      <c r="E59" s="42">
        <f t="shared" si="14"/>
        <v>195013.81</v>
      </c>
      <c r="F59" s="42">
        <f t="shared" si="14"/>
        <v>598522.1</v>
      </c>
      <c r="G59" s="42">
        <f t="shared" si="14"/>
        <v>829377.89</v>
      </c>
      <c r="H59" s="42">
        <f t="shared" si="14"/>
        <v>154098</v>
      </c>
      <c r="I59" s="42">
        <f t="shared" si="14"/>
        <v>629849.3</v>
      </c>
      <c r="J59" s="42">
        <f t="shared" si="14"/>
        <v>590252.44</v>
      </c>
      <c r="K59" s="42">
        <f t="shared" si="14"/>
        <v>55481.65</v>
      </c>
      <c r="L59" s="42">
        <f t="shared" si="14"/>
        <v>53739.6</v>
      </c>
      <c r="M59" s="42">
        <f t="shared" si="14"/>
        <v>372674.11</v>
      </c>
      <c r="N59" s="42">
        <f t="shared" si="14"/>
        <v>184546.17</v>
      </c>
      <c r="O59" s="34">
        <f t="shared" si="14"/>
        <v>5942606.86</v>
      </c>
      <c r="Q59"/>
    </row>
    <row r="60" spans="1:18" ht="18.75" customHeight="1">
      <c r="A60" s="26" t="s">
        <v>54</v>
      </c>
      <c r="B60" s="42">
        <v>784047.34</v>
      </c>
      <c r="C60" s="42">
        <v>469403.53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1253450.87</v>
      </c>
      <c r="P60"/>
      <c r="Q60"/>
      <c r="R60" s="41"/>
    </row>
    <row r="61" spans="1:16" ht="18.75" customHeight="1">
      <c r="A61" s="26" t="s">
        <v>55</v>
      </c>
      <c r="B61" s="42">
        <v>170080.31</v>
      </c>
      <c r="C61" s="42">
        <v>188342.53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358422.83999999997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667178.08</v>
      </c>
      <c r="E62" s="43">
        <v>0</v>
      </c>
      <c r="F62" s="43">
        <v>0</v>
      </c>
      <c r="G62" s="43">
        <v>0</v>
      </c>
      <c r="H62" s="42">
        <v>154098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821276.08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195013.81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195013.81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598522.1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598522.1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829377.89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829377.89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629849.3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629849.3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590252.44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590252.44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55481.65</v>
      </c>
      <c r="L68" s="29">
        <v>53739.6</v>
      </c>
      <c r="M68" s="43">
        <v>0</v>
      </c>
      <c r="N68" s="43">
        <v>0</v>
      </c>
      <c r="O68" s="34">
        <f t="shared" si="15"/>
        <v>109221.25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372674.11</v>
      </c>
      <c r="N69" s="43">
        <v>0</v>
      </c>
      <c r="O69" s="34">
        <f t="shared" si="15"/>
        <v>372674.11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184546.17</v>
      </c>
      <c r="O70" s="46">
        <f t="shared" si="15"/>
        <v>184546.17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2023-07-13T19:18:27Z</dcterms:modified>
  <cp:category/>
  <cp:version/>
  <cp:contentType/>
  <cp:contentStatus/>
</cp:coreProperties>
</file>