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<sst xmlns="http://schemas.openxmlformats.org/spreadsheetml/2006/main" count="88" uniqueCount="85">
  <si>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</si>
  <si>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</si>
  <si>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</si>
  <si>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</si>
  <si>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</si>
  <si>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</si>
  <si>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</si>
  <si>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</si>
  <si>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</si>
  <si>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</si>
  <si>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</si>
  <si>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</si>
  <si>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</si>
  <si>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</si>
  <si>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</si>
  <si>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</si>
  <si>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</si>
  <si>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</si>
  <si>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</si>
  <si>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</si>
  <si>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</si>
  <si>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</si>
  <si>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</si>
  <si>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</si>
  <si>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</si>
  <si>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</si>
  <si>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</si>
  <si>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</si>
  <si>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</si>
  <si>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</si>
  <si>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</si>
  <si>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</si>
  <si>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</si>
  <si>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</si>
  <si>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</si>
  <si>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</si>
  <si>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</si>
  <si>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</si>
  <si>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</si>
  <si>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</si>
  <si>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</si>
  <si>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</si>
  <si>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</si>
  <si>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</si>
  <si>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</si>
  <si>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</si>
  <si>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</si>
  <si>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</si>
  <si>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</si>
  <si>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</si>
  <si>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</si>
  <si>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</si>
  <si>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</si>
  <si>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</si>
  <si>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</si>
  <si>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</si>
  <si>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</si>
  <si>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</si>
  <si>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</si>
  <si>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</si>
  <si>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</si>
  <si>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</si>
  <si>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</si>
  <si>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</si>
  <si>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</si>
  <si>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</si>
  <si>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</si>
  <si>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</si>
  <si>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</si>
  <si>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</si>
  <si>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</si>
  <si>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</si>
  <si>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</si>
  <si>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</si>
  <si>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</si>
  <si>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</si>
  <si>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</si>
  <si>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</si>
  <si>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</si>
  <si>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</si>
  <si>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</si>
  <si>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</si>
  <si>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</si>
  <si>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</si>
  <si>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06/07/23 - VENCIMENTO 13/07/23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</si>
</sst>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363861</v>
      </c>
      <c r="C7" s="9">
        <f t="shared" si="0"/>
        <v>254740</v>
      </c>
      <c r="D7" s="9">
        <f t="shared" si="0"/>
        <v>244833</v>
      </c>
      <c r="E7" s="9">
        <f t="shared" si="0"/>
        <v>64810</v>
      </c>
      <c r="F7" s="9">
        <f t="shared" si="0"/>
        <v>218378</v>
      </c>
      <c r="G7" s="9">
        <f t="shared" si="0"/>
        <v>350506</v>
      </c>
      <c r="H7" s="9">
        <f t="shared" si="0"/>
        <v>40791</v>
      </c>
      <c r="I7" s="9">
        <f t="shared" si="0"/>
        <v>282027</v>
      </c>
      <c r="J7" s="9">
        <f t="shared" si="0"/>
        <v>213683</v>
      </c>
      <c r="K7" s="9">
        <f t="shared" si="0"/>
        <v>332474</v>
      </c>
      <c r="L7" s="9">
        <f t="shared" si="0"/>
        <v>249180</v>
      </c>
      <c r="M7" s="9">
        <f t="shared" si="0"/>
        <v>126173</v>
      </c>
      <c r="N7" s="9">
        <f t="shared" si="0"/>
        <v>82817</v>
      </c>
      <c r="O7" s="9">
        <f t="shared" si="0"/>
        <v>2824273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10904</v>
      </c>
      <c r="C8" s="11">
        <f t="shared" si="1"/>
        <v>11099</v>
      </c>
      <c r="D8" s="11">
        <f t="shared" si="1"/>
        <v>6705</v>
      </c>
      <c r="E8" s="11">
        <f t="shared" si="1"/>
        <v>1983</v>
      </c>
      <c r="F8" s="11">
        <f t="shared" si="1"/>
        <v>5981</v>
      </c>
      <c r="G8" s="11">
        <f t="shared" si="1"/>
        <v>12113</v>
      </c>
      <c r="H8" s="11">
        <f t="shared" si="1"/>
        <v>1602</v>
      </c>
      <c r="I8" s="11">
        <f t="shared" si="1"/>
        <v>14473</v>
      </c>
      <c r="J8" s="11">
        <f t="shared" si="1"/>
        <v>8862</v>
      </c>
      <c r="K8" s="11">
        <f t="shared" si="1"/>
        <v>4549</v>
      </c>
      <c r="L8" s="11">
        <f t="shared" si="1"/>
        <v>4243</v>
      </c>
      <c r="M8" s="11">
        <f t="shared" si="1"/>
        <v>4885</v>
      </c>
      <c r="N8" s="11">
        <f t="shared" si="1"/>
        <v>3893</v>
      </c>
      <c r="O8" s="11">
        <f t="shared" si="1"/>
        <v>91292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10904</v>
      </c>
      <c r="C9" s="11">
        <v>11099</v>
      </c>
      <c r="D9" s="11">
        <v>6705</v>
      </c>
      <c r="E9" s="11">
        <v>1983</v>
      </c>
      <c r="F9" s="11">
        <v>5981</v>
      </c>
      <c r="G9" s="11">
        <v>12113</v>
      </c>
      <c r="H9" s="11">
        <v>1602</v>
      </c>
      <c r="I9" s="11">
        <v>14473</v>
      </c>
      <c r="J9" s="11">
        <v>8862</v>
      </c>
      <c r="K9" s="11">
        <v>4548</v>
      </c>
      <c r="L9" s="11">
        <v>4243</v>
      </c>
      <c r="M9" s="11">
        <v>4885</v>
      </c>
      <c r="N9" s="11">
        <v>3881</v>
      </c>
      <c r="O9" s="11">
        <f>SUM(B9:N9)</f>
        <v>91279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12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352957</v>
      </c>
      <c r="C11" s="13">
        <v>243641</v>
      </c>
      <c r="D11" s="13">
        <v>238128</v>
      </c>
      <c r="E11" s="13">
        <v>62827</v>
      </c>
      <c r="F11" s="13">
        <v>212397</v>
      </c>
      <c r="G11" s="13">
        <v>338393</v>
      </c>
      <c r="H11" s="13">
        <v>39189</v>
      </c>
      <c r="I11" s="13">
        <v>267554</v>
      </c>
      <c r="J11" s="13">
        <v>204821</v>
      </c>
      <c r="K11" s="13">
        <v>327925</v>
      </c>
      <c r="L11" s="13">
        <v>244937</v>
      </c>
      <c r="M11" s="13">
        <v>121288</v>
      </c>
      <c r="N11" s="13">
        <v>78924</v>
      </c>
      <c r="O11" s="11">
        <f>SUM(B11:N11)</f>
        <v>2732981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27878</v>
      </c>
      <c r="C12" s="13">
        <v>24454</v>
      </c>
      <c r="D12" s="13">
        <v>19558</v>
      </c>
      <c r="E12" s="13">
        <v>7596</v>
      </c>
      <c r="F12" s="13">
        <v>21480</v>
      </c>
      <c r="G12" s="13">
        <v>36256</v>
      </c>
      <c r="H12" s="13">
        <v>4468</v>
      </c>
      <c r="I12" s="13">
        <v>28779</v>
      </c>
      <c r="J12" s="13">
        <v>19561</v>
      </c>
      <c r="K12" s="13">
        <v>24455</v>
      </c>
      <c r="L12" s="13">
        <v>18484</v>
      </c>
      <c r="M12" s="13">
        <v>6556</v>
      </c>
      <c r="N12" s="13">
        <v>3775</v>
      </c>
      <c r="O12" s="11">
        <f>SUM(B12:N12)</f>
        <v>243300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325079</v>
      </c>
      <c r="C13" s="15">
        <f t="shared" si="2"/>
        <v>219187</v>
      </c>
      <c r="D13" s="15">
        <f t="shared" si="2"/>
        <v>218570</v>
      </c>
      <c r="E13" s="15">
        <f t="shared" si="2"/>
        <v>55231</v>
      </c>
      <c r="F13" s="15">
        <f t="shared" si="2"/>
        <v>190917</v>
      </c>
      <c r="G13" s="15">
        <f t="shared" si="2"/>
        <v>302137</v>
      </c>
      <c r="H13" s="15">
        <f t="shared" si="2"/>
        <v>34721</v>
      </c>
      <c r="I13" s="15">
        <f t="shared" si="2"/>
        <v>238775</v>
      </c>
      <c r="J13" s="15">
        <f t="shared" si="2"/>
        <v>185260</v>
      </c>
      <c r="K13" s="15">
        <f t="shared" si="2"/>
        <v>303470</v>
      </c>
      <c r="L13" s="15">
        <f t="shared" si="2"/>
        <v>226453</v>
      </c>
      <c r="M13" s="15">
        <f t="shared" si="2"/>
        <v>114732</v>
      </c>
      <c r="N13" s="15">
        <f t="shared" si="2"/>
        <v>75149</v>
      </c>
      <c r="O13" s="11">
        <f>SUM(B13:N13)</f>
        <v>2489681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1.179790286952341</v>
      </c>
      <c r="C18" s="19">
        <v>1.23835928513064</v>
      </c>
      <c r="D18" s="19">
        <v>1.292113284058132</v>
      </c>
      <c r="E18" s="19">
        <v>0.869616091618776</v>
      </c>
      <c r="F18" s="19">
        <v>1.309783144877642</v>
      </c>
      <c r="G18" s="19">
        <v>1.389797906874322</v>
      </c>
      <c r="H18" s="19">
        <v>1.582588306567929</v>
      </c>
      <c r="I18" s="19">
        <v>1.112356150407428</v>
      </c>
      <c r="J18" s="19">
        <v>1.308523535175795</v>
      </c>
      <c r="K18" s="19">
        <v>1.138753421722422</v>
      </c>
      <c r="L18" s="19">
        <v>1.215467946447786</v>
      </c>
      <c r="M18" s="19">
        <v>1.170362620776861</v>
      </c>
      <c r="N18" s="19">
        <v>1.025692317774044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1374057.2200000002</v>
      </c>
      <c r="C20" s="24">
        <f t="shared" si="3"/>
        <v>1018403.57</v>
      </c>
      <c r="D20" s="24">
        <f t="shared" si="3"/>
        <v>898648.4200000002</v>
      </c>
      <c r="E20" s="24">
        <f t="shared" si="3"/>
        <v>275861.17999999993</v>
      </c>
      <c r="F20" s="24">
        <f t="shared" si="3"/>
        <v>941857.22</v>
      </c>
      <c r="G20" s="24">
        <f t="shared" si="3"/>
        <v>1326755.0999999996</v>
      </c>
      <c r="H20" s="24">
        <f t="shared" si="3"/>
        <v>234431.86000000002</v>
      </c>
      <c r="I20" s="24">
        <f t="shared" si="3"/>
        <v>1023018.15</v>
      </c>
      <c r="J20" s="24">
        <f t="shared" si="3"/>
        <v>906000.71</v>
      </c>
      <c r="K20" s="24">
        <f t="shared" si="3"/>
        <v>1172688.2899999998</v>
      </c>
      <c r="L20" s="24">
        <f t="shared" si="3"/>
        <v>1074104.18</v>
      </c>
      <c r="M20" s="24">
        <f t="shared" si="3"/>
        <v>605267.6000000001</v>
      </c>
      <c r="N20" s="24">
        <f t="shared" si="3"/>
        <v>311662.0700000001</v>
      </c>
      <c r="O20" s="24">
        <f>O21+O22+O23+O24+O25+O26+O27+O28+O29</f>
        <v>11162755.57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1054105.32</v>
      </c>
      <c r="C21" s="28">
        <f aca="true" t="shared" si="4" ref="C21:N21">ROUND((C15+C16)*C7,2)</f>
        <v>762385.87</v>
      </c>
      <c r="D21" s="28">
        <f t="shared" si="4"/>
        <v>642613.18</v>
      </c>
      <c r="E21" s="28">
        <f t="shared" si="4"/>
        <v>290608.04</v>
      </c>
      <c r="F21" s="28">
        <f t="shared" si="4"/>
        <v>664371.39</v>
      </c>
      <c r="G21" s="28">
        <f t="shared" si="4"/>
        <v>877386.62</v>
      </c>
      <c r="H21" s="28">
        <f t="shared" si="4"/>
        <v>137090.39</v>
      </c>
      <c r="I21" s="28">
        <f t="shared" si="4"/>
        <v>838099.64</v>
      </c>
      <c r="J21" s="28">
        <f t="shared" si="4"/>
        <v>638698.49</v>
      </c>
      <c r="K21" s="28">
        <f t="shared" si="4"/>
        <v>939338.79</v>
      </c>
      <c r="L21" s="28">
        <f t="shared" si="4"/>
        <v>801612.06</v>
      </c>
      <c r="M21" s="28">
        <f t="shared" si="4"/>
        <v>468379.41</v>
      </c>
      <c r="N21" s="28">
        <f t="shared" si="4"/>
        <v>277693.68</v>
      </c>
      <c r="O21" s="28">
        <f aca="true" t="shared" si="5" ref="O21:O29">SUM(B21:N21)</f>
        <v>8392382.879999999</v>
      </c>
    </row>
    <row r="22" spans="1:23" ht="18.75" customHeight="1">
      <c r="A22" s="26" t="s">
        <v>33</v>
      </c>
      <c r="B22" s="28">
        <f>IF(B18&lt;&gt;0,ROUND((B18-1)*B21,2),0)</f>
        <v>189517.9</v>
      </c>
      <c r="C22" s="28">
        <f aca="true" t="shared" si="6" ref="C22:N22">IF(C18&lt;&gt;0,ROUND((C18-1)*C21,2),0)</f>
        <v>181721.75</v>
      </c>
      <c r="D22" s="28">
        <f t="shared" si="6"/>
        <v>187715.85</v>
      </c>
      <c r="E22" s="28">
        <f t="shared" si="6"/>
        <v>-37890.61</v>
      </c>
      <c r="F22" s="28">
        <f t="shared" si="6"/>
        <v>205811.06</v>
      </c>
      <c r="G22" s="28">
        <f t="shared" si="6"/>
        <v>342003.47</v>
      </c>
      <c r="H22" s="28">
        <f t="shared" si="6"/>
        <v>79867.26</v>
      </c>
      <c r="I22" s="28">
        <f t="shared" si="6"/>
        <v>94165.65</v>
      </c>
      <c r="J22" s="28">
        <f t="shared" si="6"/>
        <v>197053.52</v>
      </c>
      <c r="K22" s="28">
        <f t="shared" si="6"/>
        <v>130336.47</v>
      </c>
      <c r="L22" s="28">
        <f t="shared" si="6"/>
        <v>172721.7</v>
      </c>
      <c r="M22" s="28">
        <f t="shared" si="6"/>
        <v>79794.34</v>
      </c>
      <c r="N22" s="28">
        <f t="shared" si="6"/>
        <v>7134.59</v>
      </c>
      <c r="O22" s="28">
        <f t="shared" si="5"/>
        <v>1829952.95</v>
      </c>
      <c r="W22" s="51"/>
    </row>
    <row r="23" spans="1:15" ht="18.75" customHeight="1">
      <c r="A23" s="26" t="s">
        <v>34</v>
      </c>
      <c r="B23" s="28">
        <v>65518.01</v>
      </c>
      <c r="C23" s="28">
        <v>45375.38</v>
      </c>
      <c r="D23" s="28">
        <v>33509.69</v>
      </c>
      <c r="E23" s="28">
        <v>12248.92</v>
      </c>
      <c r="F23" s="28">
        <v>41492.73</v>
      </c>
      <c r="G23" s="28">
        <v>62322.23</v>
      </c>
      <c r="H23" s="28">
        <v>6992.93</v>
      </c>
      <c r="I23" s="28">
        <v>44739.76</v>
      </c>
      <c r="J23" s="28">
        <v>40714.95</v>
      </c>
      <c r="K23" s="28">
        <v>59155.65</v>
      </c>
      <c r="L23" s="28">
        <v>56167.72</v>
      </c>
      <c r="M23" s="28">
        <v>25793.04</v>
      </c>
      <c r="N23" s="28">
        <v>16183.77</v>
      </c>
      <c r="O23" s="28">
        <f t="shared" si="5"/>
        <v>510214.7800000001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1088.98</v>
      </c>
      <c r="C26" s="28">
        <v>823.25</v>
      </c>
      <c r="D26" s="28">
        <v>716.43</v>
      </c>
      <c r="E26" s="28">
        <v>221.44</v>
      </c>
      <c r="F26" s="28">
        <v>758.12</v>
      </c>
      <c r="G26" s="28">
        <v>1062.93</v>
      </c>
      <c r="H26" s="28">
        <v>187.58</v>
      </c>
      <c r="I26" s="28">
        <v>812.83</v>
      </c>
      <c r="J26" s="28">
        <v>726.85</v>
      </c>
      <c r="K26" s="28">
        <v>937.88</v>
      </c>
      <c r="L26" s="28">
        <v>854.51</v>
      </c>
      <c r="M26" s="28">
        <v>476.75</v>
      </c>
      <c r="N26" s="28">
        <v>242.28</v>
      </c>
      <c r="O26" s="28">
        <f t="shared" si="5"/>
        <v>8909.83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382554.55999999994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-47977.6</v>
      </c>
      <c r="C31" s="28">
        <f aca="true" t="shared" si="7" ref="C31:O31">+C32+C34+C47+C48+C49+C54-C55</f>
        <v>-48835.6</v>
      </c>
      <c r="D31" s="28">
        <f t="shared" si="7"/>
        <v>-29502</v>
      </c>
      <c r="E31" s="28">
        <f t="shared" si="7"/>
        <v>-8725.2</v>
      </c>
      <c r="F31" s="28">
        <f t="shared" si="7"/>
        <v>-26316.4</v>
      </c>
      <c r="G31" s="28">
        <f t="shared" si="7"/>
        <v>-53297.2</v>
      </c>
      <c r="H31" s="28">
        <f t="shared" si="7"/>
        <v>-7048.8</v>
      </c>
      <c r="I31" s="28">
        <f t="shared" si="7"/>
        <v>-63681.2</v>
      </c>
      <c r="J31" s="28">
        <f t="shared" si="7"/>
        <v>-38992.8</v>
      </c>
      <c r="K31" s="28">
        <f t="shared" si="7"/>
        <v>-20011.2</v>
      </c>
      <c r="L31" s="28">
        <f t="shared" si="7"/>
        <v>-18669.2</v>
      </c>
      <c r="M31" s="28">
        <f t="shared" si="7"/>
        <v>-21494</v>
      </c>
      <c r="N31" s="28">
        <f t="shared" si="7"/>
        <v>-17076.4</v>
      </c>
      <c r="O31" s="28">
        <f t="shared" si="7"/>
        <v>-401627.60000000003</v>
      </c>
    </row>
    <row r="32" spans="1:15" ht="18.75" customHeight="1">
      <c r="A32" s="26" t="s">
        <v>38</v>
      </c>
      <c r="B32" s="29">
        <f>+B33</f>
        <v>-47977.6</v>
      </c>
      <c r="C32" s="29">
        <f>+C33</f>
        <v>-48835.6</v>
      </c>
      <c r="D32" s="29">
        <f aca="true" t="shared" si="8" ref="D32:O32">+D33</f>
        <v>-29502</v>
      </c>
      <c r="E32" s="29">
        <f t="shared" si="8"/>
        <v>-8725.2</v>
      </c>
      <c r="F32" s="29">
        <f t="shared" si="8"/>
        <v>-26316.4</v>
      </c>
      <c r="G32" s="29">
        <f t="shared" si="8"/>
        <v>-53297.2</v>
      </c>
      <c r="H32" s="29">
        <f t="shared" si="8"/>
        <v>-7048.8</v>
      </c>
      <c r="I32" s="29">
        <f t="shared" si="8"/>
        <v>-63681.2</v>
      </c>
      <c r="J32" s="29">
        <f t="shared" si="8"/>
        <v>-38992.8</v>
      </c>
      <c r="K32" s="29">
        <f t="shared" si="8"/>
        <v>-20011.2</v>
      </c>
      <c r="L32" s="29">
        <f t="shared" si="8"/>
        <v>-18669.2</v>
      </c>
      <c r="M32" s="29">
        <f t="shared" si="8"/>
        <v>-21494</v>
      </c>
      <c r="N32" s="29">
        <f t="shared" si="8"/>
        <v>-17076.4</v>
      </c>
      <c r="O32" s="29">
        <f t="shared" si="8"/>
        <v>-401627.60000000003</v>
      </c>
    </row>
    <row r="33" spans="1:26" ht="18.75" customHeight="1">
      <c r="A33" s="27" t="s">
        <v>39</v>
      </c>
      <c r="B33" s="16">
        <f>ROUND((-B9)*$G$3,2)</f>
        <v>-47977.6</v>
      </c>
      <c r="C33" s="16">
        <f aca="true" t="shared" si="9" ref="C33:N33">ROUND((-C9)*$G$3,2)</f>
        <v>-48835.6</v>
      </c>
      <c r="D33" s="16">
        <f t="shared" si="9"/>
        <v>-29502</v>
      </c>
      <c r="E33" s="16">
        <f t="shared" si="9"/>
        <v>-8725.2</v>
      </c>
      <c r="F33" s="16">
        <f t="shared" si="9"/>
        <v>-26316.4</v>
      </c>
      <c r="G33" s="16">
        <f t="shared" si="9"/>
        <v>-53297.2</v>
      </c>
      <c r="H33" s="16">
        <f t="shared" si="9"/>
        <v>-7048.8</v>
      </c>
      <c r="I33" s="16">
        <f t="shared" si="9"/>
        <v>-63681.2</v>
      </c>
      <c r="J33" s="16">
        <f t="shared" si="9"/>
        <v>-38992.8</v>
      </c>
      <c r="K33" s="16">
        <f t="shared" si="9"/>
        <v>-20011.2</v>
      </c>
      <c r="L33" s="16">
        <f t="shared" si="9"/>
        <v>-18669.2</v>
      </c>
      <c r="M33" s="16">
        <f t="shared" si="9"/>
        <v>-21494</v>
      </c>
      <c r="N33" s="16">
        <f t="shared" si="9"/>
        <v>-17076.4</v>
      </c>
      <c r="O33" s="30">
        <f aca="true" t="shared" si="10" ref="O33:O55">SUM(B33:N33)</f>
        <v>-401627.60000000003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1326079.62</v>
      </c>
      <c r="C53" s="34">
        <f aca="true" t="shared" si="13" ref="C53:N53">+C20+C31</f>
        <v>969567.97</v>
      </c>
      <c r="D53" s="34">
        <f t="shared" si="13"/>
        <v>869146.4200000002</v>
      </c>
      <c r="E53" s="34">
        <f t="shared" si="13"/>
        <v>267135.9799999999</v>
      </c>
      <c r="F53" s="34">
        <f t="shared" si="13"/>
        <v>915540.82</v>
      </c>
      <c r="G53" s="34">
        <f t="shared" si="13"/>
        <v>1273457.8999999997</v>
      </c>
      <c r="H53" s="34">
        <f t="shared" si="13"/>
        <v>227383.06000000003</v>
      </c>
      <c r="I53" s="34">
        <f t="shared" si="13"/>
        <v>959336.9500000001</v>
      </c>
      <c r="J53" s="34">
        <f t="shared" si="13"/>
        <v>867007.9099999999</v>
      </c>
      <c r="K53" s="34">
        <f t="shared" si="13"/>
        <v>1152677.0899999999</v>
      </c>
      <c r="L53" s="34">
        <f t="shared" si="13"/>
        <v>1055434.98</v>
      </c>
      <c r="M53" s="34">
        <f t="shared" si="13"/>
        <v>583773.6000000001</v>
      </c>
      <c r="N53" s="34">
        <f t="shared" si="13"/>
        <v>294585.6700000001</v>
      </c>
      <c r="O53" s="34">
        <f>SUM(B53:N53)</f>
        <v>10761127.969999999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1326079.6099999999</v>
      </c>
      <c r="C59" s="42">
        <f t="shared" si="14"/>
        <v>969567.97</v>
      </c>
      <c r="D59" s="42">
        <f t="shared" si="14"/>
        <v>869146.41</v>
      </c>
      <c r="E59" s="42">
        <f t="shared" si="14"/>
        <v>267135.98</v>
      </c>
      <c r="F59" s="42">
        <f t="shared" si="14"/>
        <v>915540.82</v>
      </c>
      <c r="G59" s="42">
        <f t="shared" si="14"/>
        <v>1273457.89</v>
      </c>
      <c r="H59" s="42">
        <f t="shared" si="14"/>
        <v>227383.06</v>
      </c>
      <c r="I59" s="42">
        <f t="shared" si="14"/>
        <v>959336.95</v>
      </c>
      <c r="J59" s="42">
        <f t="shared" si="14"/>
        <v>867007.91</v>
      </c>
      <c r="K59" s="42">
        <f t="shared" si="14"/>
        <v>1152677.09</v>
      </c>
      <c r="L59" s="42">
        <f t="shared" si="14"/>
        <v>1055434.99</v>
      </c>
      <c r="M59" s="42">
        <f t="shared" si="14"/>
        <v>583773.6</v>
      </c>
      <c r="N59" s="42">
        <f t="shared" si="14"/>
        <v>294585.68</v>
      </c>
      <c r="O59" s="34">
        <f t="shared" si="14"/>
        <v>10761127.959999999</v>
      </c>
      <c r="Q59"/>
    </row>
    <row r="60" spans="1:18" ht="18.75" customHeight="1">
      <c r="A60" s="26" t="s">
        <v>54</v>
      </c>
      <c r="B60" s="42">
        <v>1085328.42</v>
      </c>
      <c r="C60" s="42">
        <v>688614.33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1773942.75</v>
      </c>
      <c r="P60"/>
      <c r="Q60"/>
      <c r="R60" s="41"/>
    </row>
    <row r="61" spans="1:16" ht="18.75" customHeight="1">
      <c r="A61" s="26" t="s">
        <v>55</v>
      </c>
      <c r="B61" s="42">
        <v>240751.19</v>
      </c>
      <c r="C61" s="42">
        <v>280953.64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521704.83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869146.41</v>
      </c>
      <c r="E62" s="43">
        <v>0</v>
      </c>
      <c r="F62" s="43">
        <v>0</v>
      </c>
      <c r="G62" s="43">
        <v>0</v>
      </c>
      <c r="H62" s="42">
        <v>227383.06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1096529.47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267135.98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267135.98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915540.82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915540.82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1273457.89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1273457.89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959336.95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959336.95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867007.91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867007.91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1152677.09</v>
      </c>
      <c r="L68" s="29">
        <v>1055434.99</v>
      </c>
      <c r="M68" s="43">
        <v>0</v>
      </c>
      <c r="N68" s="43">
        <v>0</v>
      </c>
      <c r="O68" s="34">
        <f t="shared" si="15"/>
        <v>2208112.08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583773.6</v>
      </c>
      <c r="N69" s="43">
        <v>0</v>
      </c>
      <c r="O69" s="34">
        <f t="shared" si="15"/>
        <v>583773.6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294585.68</v>
      </c>
      <c r="O70" s="46">
        <f t="shared" si="15"/>
        <v>294585.68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2023-07-12T17:37:11Z</dcterms:modified>
  <cp:category/>
  <cp:version/>
  <cp:contentType/>
  <cp:contentStatus/>
</cp:coreProperties>
</file>