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<sst xmlns="http://schemas.openxmlformats.org/spreadsheetml/2006/main" count="88" uniqueCount="85">
  <si>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</si>
  <si>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</si>
  <si>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</si>
  <si>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</si>
  <si>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</si>
  <si>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</si>
  <si>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</si>
  <si>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</si>
  <si>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</si>
  <si>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</si>
  <si>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</si>
  <si>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</si>
  <si>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</si>
  <si>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</si>
  <si>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</si>
  <si>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</si>
  <si>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</si>
  <si>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</si>
  <si>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</si>
  <si>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</si>
  <si>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</si>
  <si>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</si>
  <si>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</si>
  <si>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</si>
  <si>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</si>
  <si>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</si>
  <si>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</si>
  <si>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</si>
  <si>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</si>
  <si>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</si>
  <si>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</si>
  <si>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</si>
  <si>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</si>
  <si>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</si>
  <si>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</si>
  <si>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</si>
  <si>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</si>
  <si>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</si>
  <si>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</si>
  <si>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</si>
  <si>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</si>
  <si>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</si>
  <si>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</si>
  <si>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</si>
  <si>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</si>
  <si>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</si>
  <si>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</si>
  <si>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</si>
  <si>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</si>
  <si>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</si>
  <si>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</si>
  <si>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</si>
  <si>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</si>
  <si>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</si>
  <si>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</si>
  <si>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</si>
  <si>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</si>
  <si>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</si>
  <si>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</si>
  <si>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</si>
  <si>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</si>
  <si>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</si>
  <si>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</si>
  <si>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</si>
  <si>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</si>
  <si>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</si>
  <si>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</si>
  <si>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</si>
  <si>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</si>
  <si>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</si>
  <si>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</si>
  <si>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</si>
  <si>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</si>
  <si>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</si>
  <si>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</si>
  <si>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</si>
  <si>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</si>
  <si>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</si>
  <si>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</si>
  <si>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</si>
  <si>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</si>
  <si>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</si>
  <si>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</si>
  <si>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</si>
  <si>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05/07/23 - VENCIMENTO 12/07/23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</si>
</sst>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362119</v>
      </c>
      <c r="C7" s="9">
        <f t="shared" si="0"/>
        <v>256653</v>
      </c>
      <c r="D7" s="9">
        <f t="shared" si="0"/>
        <v>245537</v>
      </c>
      <c r="E7" s="9">
        <f t="shared" si="0"/>
        <v>63063</v>
      </c>
      <c r="F7" s="9">
        <f t="shared" si="0"/>
        <v>224971</v>
      </c>
      <c r="G7" s="9">
        <f t="shared" si="0"/>
        <v>354525</v>
      </c>
      <c r="H7" s="9">
        <f t="shared" si="0"/>
        <v>41848</v>
      </c>
      <c r="I7" s="9">
        <f t="shared" si="0"/>
        <v>282755</v>
      </c>
      <c r="J7" s="9">
        <f t="shared" si="0"/>
        <v>214685</v>
      </c>
      <c r="K7" s="9">
        <f t="shared" si="0"/>
        <v>336177</v>
      </c>
      <c r="L7" s="9">
        <f t="shared" si="0"/>
        <v>248746</v>
      </c>
      <c r="M7" s="9">
        <f t="shared" si="0"/>
        <v>125848</v>
      </c>
      <c r="N7" s="9">
        <f t="shared" si="0"/>
        <v>83154</v>
      </c>
      <c r="O7" s="9">
        <f t="shared" si="0"/>
        <v>2840081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10104</v>
      </c>
      <c r="C8" s="11">
        <f t="shared" si="1"/>
        <v>10647</v>
      </c>
      <c r="D8" s="11">
        <f t="shared" si="1"/>
        <v>6067</v>
      </c>
      <c r="E8" s="11">
        <f t="shared" si="1"/>
        <v>1657</v>
      </c>
      <c r="F8" s="11">
        <f t="shared" si="1"/>
        <v>5592</v>
      </c>
      <c r="G8" s="11">
        <f t="shared" si="1"/>
        <v>11155</v>
      </c>
      <c r="H8" s="11">
        <f t="shared" si="1"/>
        <v>1604</v>
      </c>
      <c r="I8" s="11">
        <f t="shared" si="1"/>
        <v>13132</v>
      </c>
      <c r="J8" s="11">
        <f t="shared" si="1"/>
        <v>8436</v>
      </c>
      <c r="K8" s="11">
        <f t="shared" si="1"/>
        <v>4320</v>
      </c>
      <c r="L8" s="11">
        <f t="shared" si="1"/>
        <v>3994</v>
      </c>
      <c r="M8" s="11">
        <f t="shared" si="1"/>
        <v>4751</v>
      </c>
      <c r="N8" s="11">
        <f t="shared" si="1"/>
        <v>3694</v>
      </c>
      <c r="O8" s="11">
        <f t="shared" si="1"/>
        <v>85153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10104</v>
      </c>
      <c r="C9" s="11">
        <v>10647</v>
      </c>
      <c r="D9" s="11">
        <v>6067</v>
      </c>
      <c r="E9" s="11">
        <v>1657</v>
      </c>
      <c r="F9" s="11">
        <v>5592</v>
      </c>
      <c r="G9" s="11">
        <v>11155</v>
      </c>
      <c r="H9" s="11">
        <v>1604</v>
      </c>
      <c r="I9" s="11">
        <v>13132</v>
      </c>
      <c r="J9" s="11">
        <v>8436</v>
      </c>
      <c r="K9" s="11">
        <v>4318</v>
      </c>
      <c r="L9" s="11">
        <v>3994</v>
      </c>
      <c r="M9" s="11">
        <v>4751</v>
      </c>
      <c r="N9" s="11">
        <v>3676</v>
      </c>
      <c r="O9" s="11">
        <f>SUM(B9:N9)</f>
        <v>85133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18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352015</v>
      </c>
      <c r="C11" s="13">
        <v>246006</v>
      </c>
      <c r="D11" s="13">
        <v>239470</v>
      </c>
      <c r="E11" s="13">
        <v>61406</v>
      </c>
      <c r="F11" s="13">
        <v>219379</v>
      </c>
      <c r="G11" s="13">
        <v>343370</v>
      </c>
      <c r="H11" s="13">
        <v>40244</v>
      </c>
      <c r="I11" s="13">
        <v>269623</v>
      </c>
      <c r="J11" s="13">
        <v>206249</v>
      </c>
      <c r="K11" s="13">
        <v>331857</v>
      </c>
      <c r="L11" s="13">
        <v>244752</v>
      </c>
      <c r="M11" s="13">
        <v>121097</v>
      </c>
      <c r="N11" s="13">
        <v>79460</v>
      </c>
      <c r="O11" s="11">
        <f>SUM(B11:N11)</f>
        <v>2754928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28570</v>
      </c>
      <c r="C12" s="13">
        <v>25003</v>
      </c>
      <c r="D12" s="13">
        <v>19674</v>
      </c>
      <c r="E12" s="13">
        <v>7418</v>
      </c>
      <c r="F12" s="13">
        <v>22644</v>
      </c>
      <c r="G12" s="13">
        <v>37082</v>
      </c>
      <c r="H12" s="13">
        <v>4623</v>
      </c>
      <c r="I12" s="13">
        <v>28866</v>
      </c>
      <c r="J12" s="13">
        <v>19768</v>
      </c>
      <c r="K12" s="13">
        <v>25072</v>
      </c>
      <c r="L12" s="13">
        <v>19042</v>
      </c>
      <c r="M12" s="13">
        <v>6829</v>
      </c>
      <c r="N12" s="13">
        <v>3807</v>
      </c>
      <c r="O12" s="11">
        <f>SUM(B12:N12)</f>
        <v>248398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323445</v>
      </c>
      <c r="C13" s="15">
        <f t="shared" si="2"/>
        <v>221003</v>
      </c>
      <c r="D13" s="15">
        <f t="shared" si="2"/>
        <v>219796</v>
      </c>
      <c r="E13" s="15">
        <f t="shared" si="2"/>
        <v>53988</v>
      </c>
      <c r="F13" s="15">
        <f t="shared" si="2"/>
        <v>196735</v>
      </c>
      <c r="G13" s="15">
        <f t="shared" si="2"/>
        <v>306288</v>
      </c>
      <c r="H13" s="15">
        <f t="shared" si="2"/>
        <v>35621</v>
      </c>
      <c r="I13" s="15">
        <f t="shared" si="2"/>
        <v>240757</v>
      </c>
      <c r="J13" s="15">
        <f t="shared" si="2"/>
        <v>186481</v>
      </c>
      <c r="K13" s="15">
        <f t="shared" si="2"/>
        <v>306785</v>
      </c>
      <c r="L13" s="15">
        <f t="shared" si="2"/>
        <v>225710</v>
      </c>
      <c r="M13" s="15">
        <f t="shared" si="2"/>
        <v>114268</v>
      </c>
      <c r="N13" s="15">
        <f t="shared" si="2"/>
        <v>75653</v>
      </c>
      <c r="O13" s="11">
        <f>SUM(B13:N13)</f>
        <v>2506530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1.176795649671599</v>
      </c>
      <c r="C18" s="19">
        <v>1.227441478706802</v>
      </c>
      <c r="D18" s="19">
        <v>1.284997587456263</v>
      </c>
      <c r="E18" s="19">
        <v>0.877354919781905</v>
      </c>
      <c r="F18" s="19">
        <v>1.278188127011283</v>
      </c>
      <c r="G18" s="19">
        <v>1.377295487136884</v>
      </c>
      <c r="H18" s="19">
        <v>1.548506477597713</v>
      </c>
      <c r="I18" s="19">
        <v>1.110324517380762</v>
      </c>
      <c r="J18" s="19">
        <v>1.316267387481895</v>
      </c>
      <c r="K18" s="19">
        <v>1.134395443555347</v>
      </c>
      <c r="L18" s="19">
        <v>1.222311776181547</v>
      </c>
      <c r="M18" s="19">
        <v>1.173233161284225</v>
      </c>
      <c r="N18" s="19">
        <v>1.020745722625303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1363883.3200000003</v>
      </c>
      <c r="C20" s="24">
        <f t="shared" si="3"/>
        <v>1017281.2199999999</v>
      </c>
      <c r="D20" s="24">
        <f t="shared" si="3"/>
        <v>896806.3200000002</v>
      </c>
      <c r="E20" s="24">
        <f t="shared" si="3"/>
        <v>271063.20999999996</v>
      </c>
      <c r="F20" s="24">
        <f t="shared" si="3"/>
        <v>946308.46</v>
      </c>
      <c r="G20" s="24">
        <f t="shared" si="3"/>
        <v>1329874.6099999999</v>
      </c>
      <c r="H20" s="24">
        <f t="shared" si="3"/>
        <v>235204.12000000002</v>
      </c>
      <c r="I20" s="24">
        <f t="shared" si="3"/>
        <v>1024857.99</v>
      </c>
      <c r="J20" s="24">
        <f t="shared" si="3"/>
        <v>915169.9400000001</v>
      </c>
      <c r="K20" s="24">
        <f t="shared" si="3"/>
        <v>1181196.6800000002</v>
      </c>
      <c r="L20" s="24">
        <f t="shared" si="3"/>
        <v>1078240.1300000001</v>
      </c>
      <c r="M20" s="24">
        <f t="shared" si="3"/>
        <v>605236.1000000001</v>
      </c>
      <c r="N20" s="24">
        <f t="shared" si="3"/>
        <v>311551.57000000007</v>
      </c>
      <c r="O20" s="24">
        <f>O21+O22+O23+O24+O25+O26+O27+O28+O29</f>
        <v>11176673.67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1049058.74</v>
      </c>
      <c r="C21" s="28">
        <f aca="true" t="shared" si="4" ref="C21:N21">ROUND((C15+C16)*C7,2)</f>
        <v>768111.1</v>
      </c>
      <c r="D21" s="28">
        <f t="shared" si="4"/>
        <v>644460.96</v>
      </c>
      <c r="E21" s="28">
        <f t="shared" si="4"/>
        <v>282774.49</v>
      </c>
      <c r="F21" s="28">
        <f t="shared" si="4"/>
        <v>684429.27</v>
      </c>
      <c r="G21" s="28">
        <f t="shared" si="4"/>
        <v>887446.98</v>
      </c>
      <c r="H21" s="28">
        <f t="shared" si="4"/>
        <v>140642.76</v>
      </c>
      <c r="I21" s="28">
        <f t="shared" si="4"/>
        <v>840263.03</v>
      </c>
      <c r="J21" s="28">
        <f t="shared" si="4"/>
        <v>641693.47</v>
      </c>
      <c r="K21" s="28">
        <f t="shared" si="4"/>
        <v>949800.88</v>
      </c>
      <c r="L21" s="28">
        <f t="shared" si="4"/>
        <v>800215.88</v>
      </c>
      <c r="M21" s="28">
        <f t="shared" si="4"/>
        <v>467172.95</v>
      </c>
      <c r="N21" s="28">
        <f t="shared" si="4"/>
        <v>278823.68</v>
      </c>
      <c r="O21" s="28">
        <f aca="true" t="shared" si="5" ref="O21:O29">SUM(B21:N21)</f>
        <v>8434894.19</v>
      </c>
    </row>
    <row r="22" spans="1:23" ht="18.75" customHeight="1">
      <c r="A22" s="26" t="s">
        <v>33</v>
      </c>
      <c r="B22" s="28">
        <f>IF(B18&lt;&gt;0,ROUND((B18-1)*B21,2),0)</f>
        <v>185469.02</v>
      </c>
      <c r="C22" s="28">
        <f aca="true" t="shared" si="6" ref="C22:N22">IF(C18&lt;&gt;0,ROUND((C18-1)*C21,2),0)</f>
        <v>174700.32</v>
      </c>
      <c r="D22" s="28">
        <f t="shared" si="6"/>
        <v>183669.82</v>
      </c>
      <c r="E22" s="28">
        <f t="shared" si="6"/>
        <v>-34680.9</v>
      </c>
      <c r="F22" s="28">
        <f t="shared" si="6"/>
        <v>190400.1</v>
      </c>
      <c r="G22" s="28">
        <f t="shared" si="6"/>
        <v>334829.74</v>
      </c>
      <c r="H22" s="28">
        <f t="shared" si="6"/>
        <v>77143.46</v>
      </c>
      <c r="I22" s="28">
        <f t="shared" si="6"/>
        <v>92701.61</v>
      </c>
      <c r="J22" s="28">
        <f t="shared" si="6"/>
        <v>202946.72</v>
      </c>
      <c r="K22" s="28">
        <f t="shared" si="6"/>
        <v>127648.91</v>
      </c>
      <c r="L22" s="28">
        <f t="shared" si="6"/>
        <v>177897.41</v>
      </c>
      <c r="M22" s="28">
        <f t="shared" si="6"/>
        <v>80929.85</v>
      </c>
      <c r="N22" s="28">
        <f t="shared" si="6"/>
        <v>5784.4</v>
      </c>
      <c r="O22" s="28">
        <f t="shared" si="5"/>
        <v>1799440.4599999997</v>
      </c>
      <c r="W22" s="51"/>
    </row>
    <row r="23" spans="1:15" ht="18.75" customHeight="1">
      <c r="A23" s="26" t="s">
        <v>34</v>
      </c>
      <c r="B23" s="28">
        <v>64449.99</v>
      </c>
      <c r="C23" s="28">
        <v>45551.84</v>
      </c>
      <c r="D23" s="28">
        <v>33865.84</v>
      </c>
      <c r="E23" s="28">
        <v>12080</v>
      </c>
      <c r="F23" s="28">
        <v>41294.45</v>
      </c>
      <c r="G23" s="28">
        <v>62552.51</v>
      </c>
      <c r="H23" s="28">
        <v>6936.62</v>
      </c>
      <c r="I23" s="28">
        <v>45880.25</v>
      </c>
      <c r="J23" s="28">
        <v>40988.18</v>
      </c>
      <c r="K23" s="28">
        <v>59884.3</v>
      </c>
      <c r="L23" s="28">
        <v>56518.93</v>
      </c>
      <c r="M23" s="28">
        <v>25832.49</v>
      </c>
      <c r="N23" s="28">
        <v>16283.04</v>
      </c>
      <c r="O23" s="28">
        <f t="shared" si="5"/>
        <v>512118.43999999994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1078.56</v>
      </c>
      <c r="C26" s="28">
        <v>820.64</v>
      </c>
      <c r="D26" s="28">
        <v>716.43</v>
      </c>
      <c r="E26" s="28">
        <v>216.23</v>
      </c>
      <c r="F26" s="28">
        <v>760.72</v>
      </c>
      <c r="G26" s="28">
        <v>1065.53</v>
      </c>
      <c r="H26" s="28">
        <v>187.58</v>
      </c>
      <c r="I26" s="28">
        <v>812.83</v>
      </c>
      <c r="J26" s="28">
        <v>734.67</v>
      </c>
      <c r="K26" s="28">
        <v>943.09</v>
      </c>
      <c r="L26" s="28">
        <v>859.72</v>
      </c>
      <c r="M26" s="28">
        <v>476.75</v>
      </c>
      <c r="N26" s="28">
        <v>252.7</v>
      </c>
      <c r="O26" s="28">
        <f t="shared" si="5"/>
        <v>8925.45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382554.55999999994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-44457.6</v>
      </c>
      <c r="C31" s="28">
        <f aca="true" t="shared" si="7" ref="C31:O31">+C32+C34+C47+C48+C49+C54-C55</f>
        <v>-46846.8</v>
      </c>
      <c r="D31" s="28">
        <f t="shared" si="7"/>
        <v>-26694.8</v>
      </c>
      <c r="E31" s="28">
        <f t="shared" si="7"/>
        <v>-7290.8</v>
      </c>
      <c r="F31" s="28">
        <f t="shared" si="7"/>
        <v>-24604.8</v>
      </c>
      <c r="G31" s="28">
        <f t="shared" si="7"/>
        <v>-49082</v>
      </c>
      <c r="H31" s="28">
        <f t="shared" si="7"/>
        <v>-7057.6</v>
      </c>
      <c r="I31" s="28">
        <f t="shared" si="7"/>
        <v>-57780.8</v>
      </c>
      <c r="J31" s="28">
        <f t="shared" si="7"/>
        <v>-37118.4</v>
      </c>
      <c r="K31" s="28">
        <f t="shared" si="7"/>
        <v>-18999.2</v>
      </c>
      <c r="L31" s="28">
        <f t="shared" si="7"/>
        <v>-17573.6</v>
      </c>
      <c r="M31" s="28">
        <f t="shared" si="7"/>
        <v>-20904.4</v>
      </c>
      <c r="N31" s="28">
        <f t="shared" si="7"/>
        <v>-16174.4</v>
      </c>
      <c r="O31" s="28">
        <f t="shared" si="7"/>
        <v>-374585.20000000007</v>
      </c>
    </row>
    <row r="32" spans="1:15" ht="18.75" customHeight="1">
      <c r="A32" s="26" t="s">
        <v>38</v>
      </c>
      <c r="B32" s="29">
        <f>+B33</f>
        <v>-44457.6</v>
      </c>
      <c r="C32" s="29">
        <f>+C33</f>
        <v>-46846.8</v>
      </c>
      <c r="D32" s="29">
        <f aca="true" t="shared" si="8" ref="D32:O32">+D33</f>
        <v>-26694.8</v>
      </c>
      <c r="E32" s="29">
        <f t="shared" si="8"/>
        <v>-7290.8</v>
      </c>
      <c r="F32" s="29">
        <f t="shared" si="8"/>
        <v>-24604.8</v>
      </c>
      <c r="G32" s="29">
        <f t="shared" si="8"/>
        <v>-49082</v>
      </c>
      <c r="H32" s="29">
        <f t="shared" si="8"/>
        <v>-7057.6</v>
      </c>
      <c r="I32" s="29">
        <f t="shared" si="8"/>
        <v>-57780.8</v>
      </c>
      <c r="J32" s="29">
        <f t="shared" si="8"/>
        <v>-37118.4</v>
      </c>
      <c r="K32" s="29">
        <f t="shared" si="8"/>
        <v>-18999.2</v>
      </c>
      <c r="L32" s="29">
        <f t="shared" si="8"/>
        <v>-17573.6</v>
      </c>
      <c r="M32" s="29">
        <f t="shared" si="8"/>
        <v>-20904.4</v>
      </c>
      <c r="N32" s="29">
        <f t="shared" si="8"/>
        <v>-16174.4</v>
      </c>
      <c r="O32" s="29">
        <f t="shared" si="8"/>
        <v>-374585.20000000007</v>
      </c>
    </row>
    <row r="33" spans="1:26" ht="18.75" customHeight="1">
      <c r="A33" s="27" t="s">
        <v>39</v>
      </c>
      <c r="B33" s="16">
        <f>ROUND((-B9)*$G$3,2)</f>
        <v>-44457.6</v>
      </c>
      <c r="C33" s="16">
        <f aca="true" t="shared" si="9" ref="C33:N33">ROUND((-C9)*$G$3,2)</f>
        <v>-46846.8</v>
      </c>
      <c r="D33" s="16">
        <f t="shared" si="9"/>
        <v>-26694.8</v>
      </c>
      <c r="E33" s="16">
        <f t="shared" si="9"/>
        <v>-7290.8</v>
      </c>
      <c r="F33" s="16">
        <f t="shared" si="9"/>
        <v>-24604.8</v>
      </c>
      <c r="G33" s="16">
        <f t="shared" si="9"/>
        <v>-49082</v>
      </c>
      <c r="H33" s="16">
        <f t="shared" si="9"/>
        <v>-7057.6</v>
      </c>
      <c r="I33" s="16">
        <f t="shared" si="9"/>
        <v>-57780.8</v>
      </c>
      <c r="J33" s="16">
        <f t="shared" si="9"/>
        <v>-37118.4</v>
      </c>
      <c r="K33" s="16">
        <f t="shared" si="9"/>
        <v>-18999.2</v>
      </c>
      <c r="L33" s="16">
        <f t="shared" si="9"/>
        <v>-17573.6</v>
      </c>
      <c r="M33" s="16">
        <f t="shared" si="9"/>
        <v>-20904.4</v>
      </c>
      <c r="N33" s="16">
        <f t="shared" si="9"/>
        <v>-16174.4</v>
      </c>
      <c r="O33" s="30">
        <f aca="true" t="shared" si="10" ref="O33:O55">SUM(B33:N33)</f>
        <v>-374585.20000000007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1319425.7200000002</v>
      </c>
      <c r="C53" s="34">
        <f aca="true" t="shared" si="13" ref="C53:N53">+C20+C31</f>
        <v>970434.4199999998</v>
      </c>
      <c r="D53" s="34">
        <f t="shared" si="13"/>
        <v>870111.5200000001</v>
      </c>
      <c r="E53" s="34">
        <f t="shared" si="13"/>
        <v>263772.41</v>
      </c>
      <c r="F53" s="34">
        <f t="shared" si="13"/>
        <v>921703.6599999999</v>
      </c>
      <c r="G53" s="34">
        <f t="shared" si="13"/>
        <v>1280792.6099999999</v>
      </c>
      <c r="H53" s="34">
        <f t="shared" si="13"/>
        <v>228146.52000000002</v>
      </c>
      <c r="I53" s="34">
        <f t="shared" si="13"/>
        <v>967077.19</v>
      </c>
      <c r="J53" s="34">
        <f t="shared" si="13"/>
        <v>878051.54</v>
      </c>
      <c r="K53" s="34">
        <f t="shared" si="13"/>
        <v>1162197.4800000002</v>
      </c>
      <c r="L53" s="34">
        <f t="shared" si="13"/>
        <v>1060666.53</v>
      </c>
      <c r="M53" s="34">
        <f t="shared" si="13"/>
        <v>584331.7000000001</v>
      </c>
      <c r="N53" s="34">
        <f t="shared" si="13"/>
        <v>295377.17000000004</v>
      </c>
      <c r="O53" s="34">
        <f>SUM(B53:N53)</f>
        <v>10802088.469999997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1319425.72</v>
      </c>
      <c r="C59" s="42">
        <f t="shared" si="14"/>
        <v>970434.4199999999</v>
      </c>
      <c r="D59" s="42">
        <f t="shared" si="14"/>
        <v>870111.52</v>
      </c>
      <c r="E59" s="42">
        <f t="shared" si="14"/>
        <v>263772.42</v>
      </c>
      <c r="F59" s="42">
        <f t="shared" si="14"/>
        <v>921703.66</v>
      </c>
      <c r="G59" s="42">
        <f t="shared" si="14"/>
        <v>1280792.61</v>
      </c>
      <c r="H59" s="42">
        <f t="shared" si="14"/>
        <v>228146.52</v>
      </c>
      <c r="I59" s="42">
        <f t="shared" si="14"/>
        <v>967077.2</v>
      </c>
      <c r="J59" s="42">
        <f t="shared" si="14"/>
        <v>878051.53</v>
      </c>
      <c r="K59" s="42">
        <f t="shared" si="14"/>
        <v>1162197.48</v>
      </c>
      <c r="L59" s="42">
        <f t="shared" si="14"/>
        <v>1060666.54</v>
      </c>
      <c r="M59" s="42">
        <f t="shared" si="14"/>
        <v>584331.69</v>
      </c>
      <c r="N59" s="42">
        <f t="shared" si="14"/>
        <v>295377.16</v>
      </c>
      <c r="O59" s="34">
        <f t="shared" si="14"/>
        <v>10802088.47</v>
      </c>
      <c r="Q59"/>
    </row>
    <row r="60" spans="1:18" ht="18.75" customHeight="1">
      <c r="A60" s="26" t="s">
        <v>54</v>
      </c>
      <c r="B60" s="42">
        <v>1079938.77</v>
      </c>
      <c r="C60" s="42">
        <v>689223.44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1769162.21</v>
      </c>
      <c r="P60"/>
      <c r="Q60"/>
      <c r="R60" s="41"/>
    </row>
    <row r="61" spans="1:16" ht="18.75" customHeight="1">
      <c r="A61" s="26" t="s">
        <v>55</v>
      </c>
      <c r="B61" s="42">
        <v>239486.95</v>
      </c>
      <c r="C61" s="42">
        <v>281210.98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520697.93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870111.52</v>
      </c>
      <c r="E62" s="43">
        <v>0</v>
      </c>
      <c r="F62" s="43">
        <v>0</v>
      </c>
      <c r="G62" s="43">
        <v>0</v>
      </c>
      <c r="H62" s="42">
        <v>228146.52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1098258.04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263772.42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263772.42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921703.66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921703.66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1280792.61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1280792.61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967077.2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967077.2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878051.53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878051.53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1162197.48</v>
      </c>
      <c r="L68" s="29">
        <v>1060666.54</v>
      </c>
      <c r="M68" s="43">
        <v>0</v>
      </c>
      <c r="N68" s="43">
        <v>0</v>
      </c>
      <c r="O68" s="34">
        <f t="shared" si="15"/>
        <v>2222864.02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584331.69</v>
      </c>
      <c r="N69" s="43">
        <v>0</v>
      </c>
      <c r="O69" s="34">
        <f t="shared" si="15"/>
        <v>584331.69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295377.16</v>
      </c>
      <c r="O70" s="46">
        <f t="shared" si="15"/>
        <v>295377.16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2023-07-11T14:55:23Z</dcterms:modified>
  <cp:category/>
  <cp:version/>
  <cp:contentType/>
  <cp:contentStatus/>
</cp:coreProperties>
</file>