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<sst xmlns="http://schemas.openxmlformats.org/spreadsheetml/2006/main" count="82" uniqueCount="81">
  <si>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</si>
  <si>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</si>
  <si>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</si>
  <si>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</si>
  <si>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</si>
  <si>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</si>
  <si>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</si>
  <si>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</si>
  <si>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</si>
  <si>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</si>
  <si>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</si>
  <si>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</si>
  <si>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</si>
  <si>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</si>
  <si>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</si>
  <si>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</si>
  <si>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</si>
  <si>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</si>
  <si>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</si>
  <si>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</si>
  <si>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</si>
  <si>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</si>
  <si>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</si>
  <si>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</si>
  <si>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</si>
  <si>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</si>
  <si>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</si>
  <si>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</si>
  <si>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</si>
  <si>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</si>
  <si>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</si>
  <si>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</si>
  <si>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</si>
  <si>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</si>
  <si>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</si>
  <si>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</si>
  <si>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</si>
  <si>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</si>
  <si>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</si>
  <si>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</si>
  <si>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</si>
  <si>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</si>
  <si>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</si>
  <si>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</si>
  <si>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</si>
  <si>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</si>
  <si>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</si>
  <si>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</si>
  <si>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</si>
  <si>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</si>
  <si>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</si>
  <si>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</si>
  <si>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</si>
  <si>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</si>
  <si>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</si>
  <si>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</si>
  <si>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</si>
  <si>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</si>
  <si>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</si>
  <si>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</si>
  <si>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</si>
  <si>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</si>
  <si>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</si>
  <si>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</si>
  <si>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</si>
  <si>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</si>
  <si>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</si>
  <si>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</si>
  <si>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</si>
  <si>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</si>
  <si>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</si>
  <si>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</si>
  <si>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</si>
  <si>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</si>
  <si>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</si>
  <si>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</si>
  <si>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</si>
  <si>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</si>
  <si>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</si>
  <si>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</si>
  <si>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27/07/23 - VENCIMENTO 03/08/23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</si>
</sst>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317909</v>
      </c>
      <c r="C7" s="46">
        <f aca="true" t="shared" si="0" ref="C7:J7">+C8+C11</f>
        <v>260634</v>
      </c>
      <c r="D7" s="46">
        <f t="shared" si="0"/>
        <v>314380</v>
      </c>
      <c r="E7" s="46">
        <f t="shared" si="0"/>
        <v>176379</v>
      </c>
      <c r="F7" s="46">
        <f t="shared" si="0"/>
        <v>227353</v>
      </c>
      <c r="G7" s="46">
        <f t="shared" si="0"/>
        <v>219772</v>
      </c>
      <c r="H7" s="46">
        <f t="shared" si="0"/>
        <v>253220</v>
      </c>
      <c r="I7" s="46">
        <f t="shared" si="0"/>
        <v>355393</v>
      </c>
      <c r="J7" s="46">
        <f t="shared" si="0"/>
        <v>118507</v>
      </c>
      <c r="K7" s="38">
        <f aca="true" t="shared" si="1" ref="K7:K13">SUM(B7:J7)</f>
        <v>2243547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15171</v>
      </c>
      <c r="C8" s="44">
        <f t="shared" si="2"/>
        <v>15534</v>
      </c>
      <c r="D8" s="44">
        <f t="shared" si="2"/>
        <v>14414</v>
      </c>
      <c r="E8" s="44">
        <f t="shared" si="2"/>
        <v>10134</v>
      </c>
      <c r="F8" s="44">
        <f t="shared" si="2"/>
        <v>11630</v>
      </c>
      <c r="G8" s="44">
        <f t="shared" si="2"/>
        <v>6040</v>
      </c>
      <c r="H8" s="44">
        <f t="shared" si="2"/>
        <v>5021</v>
      </c>
      <c r="I8" s="44">
        <f t="shared" si="2"/>
        <v>15911</v>
      </c>
      <c r="J8" s="44">
        <f t="shared" si="2"/>
        <v>3310</v>
      </c>
      <c r="K8" s="38">
        <f t="shared" si="1"/>
        <v>97165</v>
      </c>
      <c r="L8"/>
      <c r="M8"/>
      <c r="N8"/>
    </row>
    <row r="9" spans="1:14" ht="16.5" customHeight="1">
      <c r="A9" s="22" t="s">
        <v>32</v>
      </c>
      <c r="B9" s="44">
        <v>15128</v>
      </c>
      <c r="C9" s="44">
        <v>15528</v>
      </c>
      <c r="D9" s="44">
        <v>14414</v>
      </c>
      <c r="E9" s="44">
        <v>9960</v>
      </c>
      <c r="F9" s="44">
        <v>11621</v>
      </c>
      <c r="G9" s="44">
        <v>6039</v>
      </c>
      <c r="H9" s="44">
        <v>5021</v>
      </c>
      <c r="I9" s="44">
        <v>15873</v>
      </c>
      <c r="J9" s="44">
        <v>3310</v>
      </c>
      <c r="K9" s="38">
        <f t="shared" si="1"/>
        <v>96894</v>
      </c>
      <c r="L9"/>
      <c r="M9"/>
      <c r="N9"/>
    </row>
    <row r="10" spans="1:14" ht="16.5" customHeight="1">
      <c r="A10" s="22" t="s">
        <v>31</v>
      </c>
      <c r="B10" s="44">
        <v>43</v>
      </c>
      <c r="C10" s="44">
        <v>6</v>
      </c>
      <c r="D10" s="44">
        <v>0</v>
      </c>
      <c r="E10" s="44">
        <v>174</v>
      </c>
      <c r="F10" s="44">
        <v>9</v>
      </c>
      <c r="G10" s="44">
        <v>1</v>
      </c>
      <c r="H10" s="44">
        <v>0</v>
      </c>
      <c r="I10" s="44">
        <v>38</v>
      </c>
      <c r="J10" s="44">
        <v>0</v>
      </c>
      <c r="K10" s="38">
        <f t="shared" si="1"/>
        <v>271</v>
      </c>
      <c r="L10"/>
      <c r="M10"/>
      <c r="N10"/>
    </row>
    <row r="11" spans="1:14" ht="16.5" customHeight="1">
      <c r="A11" s="43" t="s">
        <v>67</v>
      </c>
      <c r="B11" s="42">
        <v>302738</v>
      </c>
      <c r="C11" s="42">
        <v>245100</v>
      </c>
      <c r="D11" s="42">
        <v>299966</v>
      </c>
      <c r="E11" s="42">
        <v>166245</v>
      </c>
      <c r="F11" s="42">
        <v>215723</v>
      </c>
      <c r="G11" s="42">
        <v>213732</v>
      </c>
      <c r="H11" s="42">
        <v>248199</v>
      </c>
      <c r="I11" s="42">
        <v>339482</v>
      </c>
      <c r="J11" s="42">
        <v>115197</v>
      </c>
      <c r="K11" s="38">
        <f t="shared" si="1"/>
        <v>2146382</v>
      </c>
      <c r="L11" s="59"/>
      <c r="M11" s="59"/>
      <c r="N11" s="59"/>
    </row>
    <row r="12" spans="1:14" ht="16.5" customHeight="1">
      <c r="A12" s="22" t="s">
        <v>79</v>
      </c>
      <c r="B12" s="42">
        <v>20475</v>
      </c>
      <c r="C12" s="42">
        <v>18456</v>
      </c>
      <c r="D12" s="42">
        <v>22362</v>
      </c>
      <c r="E12" s="42">
        <v>15235</v>
      </c>
      <c r="F12" s="42">
        <v>12738</v>
      </c>
      <c r="G12" s="42">
        <v>11599</v>
      </c>
      <c r="H12" s="42">
        <v>11578</v>
      </c>
      <c r="I12" s="42">
        <v>17687</v>
      </c>
      <c r="J12" s="42">
        <v>4974</v>
      </c>
      <c r="K12" s="38">
        <f t="shared" si="1"/>
        <v>135104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282263</v>
      </c>
      <c r="C13" s="42">
        <f>+C11-C12</f>
        <v>226644</v>
      </c>
      <c r="D13" s="42">
        <f>+D11-D12</f>
        <v>277604</v>
      </c>
      <c r="E13" s="42">
        <f aca="true" t="shared" si="3" ref="E13:J13">+E11-E12</f>
        <v>151010</v>
      </c>
      <c r="F13" s="42">
        <f t="shared" si="3"/>
        <v>202985</v>
      </c>
      <c r="G13" s="42">
        <f t="shared" si="3"/>
        <v>202133</v>
      </c>
      <c r="H13" s="42">
        <f t="shared" si="3"/>
        <v>236621</v>
      </c>
      <c r="I13" s="42">
        <f t="shared" si="3"/>
        <v>321795</v>
      </c>
      <c r="J13" s="42">
        <f t="shared" si="3"/>
        <v>110223</v>
      </c>
      <c r="K13" s="38">
        <f t="shared" si="1"/>
        <v>2011278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1.085982886712393</v>
      </c>
      <c r="C18" s="39">
        <v>1.14065012502461</v>
      </c>
      <c r="D18" s="39">
        <v>1.066768302712566</v>
      </c>
      <c r="E18" s="39">
        <v>1.333627136848373</v>
      </c>
      <c r="F18" s="39">
        <v>0.983136816369483</v>
      </c>
      <c r="G18" s="39">
        <v>1.08968527483765</v>
      </c>
      <c r="H18" s="39">
        <v>1.087199444646702</v>
      </c>
      <c r="I18" s="39">
        <v>1.065950915112857</v>
      </c>
      <c r="J18" s="39">
        <v>0.998558534777634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1596324.8099999998</v>
      </c>
      <c r="C20" s="36">
        <f aca="true" t="shared" si="4" ref="C20:J20">SUM(C21:C28)</f>
        <v>1507514.1100000003</v>
      </c>
      <c r="D20" s="36">
        <f t="shared" si="4"/>
        <v>1881312.1300000001</v>
      </c>
      <c r="E20" s="36">
        <f t="shared" si="4"/>
        <v>1154989.8</v>
      </c>
      <c r="F20" s="36">
        <f t="shared" si="4"/>
        <v>1154313.8</v>
      </c>
      <c r="G20" s="36">
        <f t="shared" si="4"/>
        <v>1248254.07</v>
      </c>
      <c r="H20" s="36">
        <f t="shared" si="4"/>
        <v>1149580.92</v>
      </c>
      <c r="I20" s="36">
        <f t="shared" si="4"/>
        <v>1607305.59</v>
      </c>
      <c r="J20" s="36">
        <f t="shared" si="4"/>
        <v>563080.03</v>
      </c>
      <c r="K20" s="36">
        <f aca="true" t="shared" si="5" ref="K20:K28">SUM(B20:J20)</f>
        <v>11862675.259999998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1408622.99</v>
      </c>
      <c r="C21" s="58">
        <f>ROUND((C15+C16)*C7,2)</f>
        <v>1268688.12</v>
      </c>
      <c r="D21" s="58">
        <f aca="true" t="shared" si="6" ref="D21:J21">ROUND((D15+D16)*D7,2)</f>
        <v>1696457.36</v>
      </c>
      <c r="E21" s="58">
        <f t="shared" si="6"/>
        <v>827499.72</v>
      </c>
      <c r="F21" s="58">
        <f t="shared" si="6"/>
        <v>1128784.91</v>
      </c>
      <c r="G21" s="58">
        <f t="shared" si="6"/>
        <v>1102200.53</v>
      </c>
      <c r="H21" s="58">
        <f t="shared" si="6"/>
        <v>1011158.1</v>
      </c>
      <c r="I21" s="58">
        <f t="shared" si="6"/>
        <v>1433548.74</v>
      </c>
      <c r="J21" s="58">
        <f t="shared" si="6"/>
        <v>540889.65</v>
      </c>
      <c r="K21" s="30">
        <f t="shared" si="5"/>
        <v>10417850.120000001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121117.47</v>
      </c>
      <c r="C22" s="30">
        <f t="shared" si="7"/>
        <v>178441.14</v>
      </c>
      <c r="D22" s="30">
        <f t="shared" si="7"/>
        <v>113269.58</v>
      </c>
      <c r="E22" s="30">
        <f t="shared" si="7"/>
        <v>276076.36</v>
      </c>
      <c r="F22" s="30">
        <f t="shared" si="7"/>
        <v>-19034.91</v>
      </c>
      <c r="G22" s="30">
        <f t="shared" si="7"/>
        <v>98851.16</v>
      </c>
      <c r="H22" s="30">
        <f t="shared" si="7"/>
        <v>88172.42</v>
      </c>
      <c r="I22" s="30">
        <f t="shared" si="7"/>
        <v>94543.85</v>
      </c>
      <c r="J22" s="30">
        <f t="shared" si="7"/>
        <v>-779.67</v>
      </c>
      <c r="K22" s="30">
        <f t="shared" si="5"/>
        <v>950657.4</v>
      </c>
      <c r="L22"/>
      <c r="M22"/>
      <c r="N22"/>
    </row>
    <row r="23" spans="1:14" ht="16.5" customHeight="1">
      <c r="A23" s="18" t="s">
        <v>26</v>
      </c>
      <c r="B23" s="30">
        <v>62339.14</v>
      </c>
      <c r="C23" s="30">
        <v>54598.17</v>
      </c>
      <c r="D23" s="30">
        <v>63537.9</v>
      </c>
      <c r="E23" s="30">
        <v>44520.39</v>
      </c>
      <c r="F23" s="30">
        <v>41078.36</v>
      </c>
      <c r="G23" s="30">
        <v>43555.6</v>
      </c>
      <c r="H23" s="30">
        <v>44947.92</v>
      </c>
      <c r="I23" s="30">
        <v>73178.81</v>
      </c>
      <c r="J23" s="30">
        <v>20347.41</v>
      </c>
      <c r="K23" s="30">
        <f t="shared" si="5"/>
        <v>448103.6999999999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1245.29</v>
      </c>
      <c r="D26" s="30">
        <v>1555.31</v>
      </c>
      <c r="E26" s="30">
        <v>953.51</v>
      </c>
      <c r="F26" s="30">
        <v>953.51</v>
      </c>
      <c r="G26" s="30">
        <v>1031.66</v>
      </c>
      <c r="H26" s="30">
        <v>950.9</v>
      </c>
      <c r="I26" s="30">
        <v>1328.66</v>
      </c>
      <c r="J26" s="30">
        <v>466.33</v>
      </c>
      <c r="K26" s="30">
        <f t="shared" si="5"/>
        <v>9803.41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-125191.95</v>
      </c>
      <c r="C31" s="30">
        <f t="shared" si="8"/>
        <v>-75572.83</v>
      </c>
      <c r="D31" s="30">
        <f t="shared" si="8"/>
        <v>-104936.74999999996</v>
      </c>
      <c r="E31" s="30">
        <f t="shared" si="8"/>
        <v>-110150.23</v>
      </c>
      <c r="F31" s="30">
        <f t="shared" si="8"/>
        <v>-51132.4</v>
      </c>
      <c r="G31" s="30">
        <f t="shared" si="8"/>
        <v>-69283.6</v>
      </c>
      <c r="H31" s="30">
        <f t="shared" si="8"/>
        <v>-39672.54</v>
      </c>
      <c r="I31" s="30">
        <f t="shared" si="8"/>
        <v>-97276.06999999999</v>
      </c>
      <c r="J31" s="30">
        <f t="shared" si="8"/>
        <v>-29507.36</v>
      </c>
      <c r="K31" s="30">
        <f aca="true" t="shared" si="9" ref="K31:K39">SUM(B31:J31)</f>
        <v>-702723.73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-125191.95</v>
      </c>
      <c r="C32" s="30">
        <f t="shared" si="10"/>
        <v>-75572.83</v>
      </c>
      <c r="D32" s="30">
        <f t="shared" si="10"/>
        <v>-82554.3</v>
      </c>
      <c r="E32" s="30">
        <f t="shared" si="10"/>
        <v>-110150.23</v>
      </c>
      <c r="F32" s="30">
        <f t="shared" si="10"/>
        <v>-51132.4</v>
      </c>
      <c r="G32" s="30">
        <f t="shared" si="10"/>
        <v>-69283.6</v>
      </c>
      <c r="H32" s="30">
        <f t="shared" si="10"/>
        <v>-39672.54</v>
      </c>
      <c r="I32" s="30">
        <f t="shared" si="10"/>
        <v>-97276.06999999999</v>
      </c>
      <c r="J32" s="30">
        <f t="shared" si="10"/>
        <v>-23027.760000000002</v>
      </c>
      <c r="K32" s="30">
        <f t="shared" si="9"/>
        <v>-673861.68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-66563.2</v>
      </c>
      <c r="C33" s="30">
        <f t="shared" si="11"/>
        <v>-68323.2</v>
      </c>
      <c r="D33" s="30">
        <f t="shared" si="11"/>
        <v>-63421.6</v>
      </c>
      <c r="E33" s="30">
        <f t="shared" si="11"/>
        <v>-43824</v>
      </c>
      <c r="F33" s="30">
        <f t="shared" si="11"/>
        <v>-51132.4</v>
      </c>
      <c r="G33" s="30">
        <f t="shared" si="11"/>
        <v>-26571.6</v>
      </c>
      <c r="H33" s="30">
        <f t="shared" si="11"/>
        <v>-22092.4</v>
      </c>
      <c r="I33" s="30">
        <f t="shared" si="11"/>
        <v>-69841.2</v>
      </c>
      <c r="J33" s="30">
        <f t="shared" si="11"/>
        <v>-14564</v>
      </c>
      <c r="K33" s="30">
        <f t="shared" si="9"/>
        <v>-426333.60000000003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-58628.75</v>
      </c>
      <c r="C36" s="30">
        <v>-7249.63</v>
      </c>
      <c r="D36" s="30">
        <v>-19132.7</v>
      </c>
      <c r="E36" s="30">
        <v>-66326.23</v>
      </c>
      <c r="F36" s="26">
        <v>0</v>
      </c>
      <c r="G36" s="30">
        <v>-42712</v>
      </c>
      <c r="H36" s="30">
        <v>-17580.14</v>
      </c>
      <c r="I36" s="30">
        <v>-27434.87</v>
      </c>
      <c r="J36" s="30">
        <v>-8463.76</v>
      </c>
      <c r="K36" s="30">
        <f t="shared" si="9"/>
        <v>-247528.08000000002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1471132.8599999999</v>
      </c>
      <c r="C54" s="27">
        <f t="shared" si="15"/>
        <v>1431941.2800000003</v>
      </c>
      <c r="D54" s="27">
        <f t="shared" si="15"/>
        <v>1776375.3800000001</v>
      </c>
      <c r="E54" s="27">
        <f t="shared" si="15"/>
        <v>1044839.5700000001</v>
      </c>
      <c r="F54" s="27">
        <f t="shared" si="15"/>
        <v>1103181.4000000001</v>
      </c>
      <c r="G54" s="27">
        <f t="shared" si="15"/>
        <v>1178970.47</v>
      </c>
      <c r="H54" s="27">
        <f t="shared" si="15"/>
        <v>1109908.38</v>
      </c>
      <c r="I54" s="27">
        <f t="shared" si="15"/>
        <v>1510029.52</v>
      </c>
      <c r="J54" s="27">
        <f t="shared" si="15"/>
        <v>533572.67</v>
      </c>
      <c r="K54" s="20">
        <f>SUM(B54:J54)</f>
        <v>11159951.53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1471132.86</v>
      </c>
      <c r="C60" s="10">
        <f t="shared" si="17"/>
        <v>1431941.2857012614</v>
      </c>
      <c r="D60" s="10">
        <f t="shared" si="17"/>
        <v>1776375.3806359568</v>
      </c>
      <c r="E60" s="10">
        <f t="shared" si="17"/>
        <v>1044839.5717842688</v>
      </c>
      <c r="F60" s="10">
        <f t="shared" si="17"/>
        <v>1103181.4047229714</v>
      </c>
      <c r="G60" s="10">
        <f t="shared" si="17"/>
        <v>1178970.4706748321</v>
      </c>
      <c r="H60" s="10">
        <f t="shared" si="17"/>
        <v>1109908.3840061245</v>
      </c>
      <c r="I60" s="10">
        <f>SUM(I61:I73)</f>
        <v>1510029.52</v>
      </c>
      <c r="J60" s="10">
        <f t="shared" si="17"/>
        <v>533572.6652730067</v>
      </c>
      <c r="K60" s="5">
        <f>SUM(K61:K73)</f>
        <v>11159951.542798422</v>
      </c>
      <c r="L60" s="9"/>
    </row>
    <row r="61" spans="1:12" ht="16.5" customHeight="1">
      <c r="A61" s="7" t="s">
        <v>56</v>
      </c>
      <c r="B61" s="8">
        <v>1286064.35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1286064.35</v>
      </c>
      <c r="L61"/>
    </row>
    <row r="62" spans="1:12" ht="16.5" customHeight="1">
      <c r="A62" s="7" t="s">
        <v>57</v>
      </c>
      <c r="B62" s="8">
        <v>185068.51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185068.51</v>
      </c>
      <c r="L62"/>
    </row>
    <row r="63" spans="1:12" ht="16.5" customHeight="1">
      <c r="A63" s="7" t="s">
        <v>4</v>
      </c>
      <c r="B63" s="6">
        <v>0</v>
      </c>
      <c r="C63" s="8">
        <v>1431941.2857012614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1431941.2857012614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1776375.3806359568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1776375.3806359568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1044839.5717842688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1044839.5717842688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1103181.4047229714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1103181.4047229714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1178970.4706748321</v>
      </c>
      <c r="H67" s="6">
        <v>0</v>
      </c>
      <c r="I67" s="6">
        <v>0</v>
      </c>
      <c r="J67" s="6">
        <v>0</v>
      </c>
      <c r="K67" s="5">
        <f t="shared" si="18"/>
        <v>1178970.4706748321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1109908.3840061245</v>
      </c>
      <c r="I68" s="6">
        <v>0</v>
      </c>
      <c r="J68" s="6">
        <v>0</v>
      </c>
      <c r="K68" s="5">
        <f t="shared" si="18"/>
        <v>1109908.3840061245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555992.87</v>
      </c>
      <c r="J70" s="6">
        <v>0</v>
      </c>
      <c r="K70" s="5">
        <f t="shared" si="18"/>
        <v>555992.87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954036.65</v>
      </c>
      <c r="J71" s="6">
        <v>0</v>
      </c>
      <c r="K71" s="5">
        <f t="shared" si="18"/>
        <v>954036.65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533572.6652730067</v>
      </c>
      <c r="K72" s="5">
        <f t="shared" si="18"/>
        <v>533572.6652730067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2023-08-02T17:10:14Z</dcterms:modified>
  <cp:category/>
  <cp:version/>
  <cp:contentType/>
  <cp:contentStatus/>
</cp:coreProperties>
</file>