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<sst xmlns="http://schemas.openxmlformats.org/spreadsheetml/2006/main" count="82" uniqueCount="81">
  <si>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</si>
  <si>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</si>
  <si>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</si>
  <si>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</si>
  <si>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</si>
  <si>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</si>
  <si>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</si>
  <si>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</si>
  <si>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</si>
  <si>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</si>
  <si>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</si>
  <si>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</si>
  <si>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</si>
  <si>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</si>
  <si>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</si>
  <si>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</si>
  <si>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</si>
  <si>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</si>
  <si>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</si>
  <si>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</si>
  <si>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</si>
  <si>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</si>
  <si>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</si>
  <si>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</si>
  <si>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</si>
  <si>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</si>
  <si>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</si>
  <si>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</si>
  <si>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</si>
  <si>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</si>
  <si>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</si>
  <si>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</si>
  <si>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</si>
  <si>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</si>
  <si>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</si>
  <si>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</si>
  <si>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</si>
  <si>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</si>
  <si>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</si>
  <si>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</si>
  <si>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</si>
  <si>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</si>
  <si>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</si>
  <si>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</si>
  <si>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</si>
  <si>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</si>
  <si>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</si>
  <si>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</si>
  <si>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</si>
  <si>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</si>
  <si>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</si>
  <si>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</si>
  <si>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</si>
  <si>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</si>
  <si>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</si>
  <si>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</si>
  <si>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</si>
  <si>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</si>
  <si>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</si>
  <si>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</si>
  <si>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</si>
  <si>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</si>
  <si>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</si>
  <si>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</si>
  <si>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</si>
  <si>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</si>
  <si>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</si>
  <si>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</si>
  <si>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</si>
  <si>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</si>
  <si>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</si>
  <si>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</si>
  <si>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</si>
  <si>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</si>
  <si>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</si>
  <si>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</si>
  <si>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</si>
  <si>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</si>
  <si>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</si>
  <si>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</si>
  <si>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25/07/23 - VENCIMENTO 01/08/23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</si>
</sst>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317356</v>
      </c>
      <c r="C7" s="46">
        <f aca="true" t="shared" si="0" ref="C7:J7">+C8+C11</f>
        <v>259692</v>
      </c>
      <c r="D7" s="46">
        <f t="shared" si="0"/>
        <v>313636</v>
      </c>
      <c r="E7" s="46">
        <f t="shared" si="0"/>
        <v>178726</v>
      </c>
      <c r="F7" s="46">
        <f t="shared" si="0"/>
        <v>224968</v>
      </c>
      <c r="G7" s="46">
        <f t="shared" si="0"/>
        <v>217569</v>
      </c>
      <c r="H7" s="46">
        <f t="shared" si="0"/>
        <v>249822</v>
      </c>
      <c r="I7" s="46">
        <f t="shared" si="0"/>
        <v>354003</v>
      </c>
      <c r="J7" s="46">
        <f t="shared" si="0"/>
        <v>117679</v>
      </c>
      <c r="K7" s="38">
        <f aca="true" t="shared" si="1" ref="K7:K13">SUM(B7:J7)</f>
        <v>2233451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15214</v>
      </c>
      <c r="C8" s="44">
        <f t="shared" si="2"/>
        <v>15962</v>
      </c>
      <c r="D8" s="44">
        <f t="shared" si="2"/>
        <v>14749</v>
      </c>
      <c r="E8" s="44">
        <f t="shared" si="2"/>
        <v>10340</v>
      </c>
      <c r="F8" s="44">
        <f t="shared" si="2"/>
        <v>11704</v>
      </c>
      <c r="G8" s="44">
        <f t="shared" si="2"/>
        <v>5929</v>
      </c>
      <c r="H8" s="44">
        <f t="shared" si="2"/>
        <v>5189</v>
      </c>
      <c r="I8" s="44">
        <f t="shared" si="2"/>
        <v>16160</v>
      </c>
      <c r="J8" s="44">
        <f t="shared" si="2"/>
        <v>3373</v>
      </c>
      <c r="K8" s="38">
        <f t="shared" si="1"/>
        <v>98620</v>
      </c>
      <c r="L8"/>
      <c r="M8"/>
      <c r="N8"/>
    </row>
    <row r="9" spans="1:14" ht="16.5" customHeight="1">
      <c r="A9" s="22" t="s">
        <v>32</v>
      </c>
      <c r="B9" s="44">
        <v>15161</v>
      </c>
      <c r="C9" s="44">
        <v>15957</v>
      </c>
      <c r="D9" s="44">
        <v>14749</v>
      </c>
      <c r="E9" s="44">
        <v>10163</v>
      </c>
      <c r="F9" s="44">
        <v>11695</v>
      </c>
      <c r="G9" s="44">
        <v>5928</v>
      </c>
      <c r="H9" s="44">
        <v>5189</v>
      </c>
      <c r="I9" s="44">
        <v>16103</v>
      </c>
      <c r="J9" s="44">
        <v>3373</v>
      </c>
      <c r="K9" s="38">
        <f t="shared" si="1"/>
        <v>98318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5</v>
      </c>
      <c r="D10" s="44">
        <v>0</v>
      </c>
      <c r="E10" s="44">
        <v>177</v>
      </c>
      <c r="F10" s="44">
        <v>9</v>
      </c>
      <c r="G10" s="44">
        <v>1</v>
      </c>
      <c r="H10" s="44">
        <v>0</v>
      </c>
      <c r="I10" s="44">
        <v>57</v>
      </c>
      <c r="J10" s="44">
        <v>0</v>
      </c>
      <c r="K10" s="38">
        <f t="shared" si="1"/>
        <v>302</v>
      </c>
      <c r="L10"/>
      <c r="M10"/>
      <c r="N10"/>
    </row>
    <row r="11" spans="1:14" ht="16.5" customHeight="1">
      <c r="A11" s="43" t="s">
        <v>67</v>
      </c>
      <c r="B11" s="42">
        <v>302142</v>
      </c>
      <c r="C11" s="42">
        <v>243730</v>
      </c>
      <c r="D11" s="42">
        <v>298887</v>
      </c>
      <c r="E11" s="42">
        <v>168386</v>
      </c>
      <c r="F11" s="42">
        <v>213264</v>
      </c>
      <c r="G11" s="42">
        <v>211640</v>
      </c>
      <c r="H11" s="42">
        <v>244633</v>
      </c>
      <c r="I11" s="42">
        <v>337843</v>
      </c>
      <c r="J11" s="42">
        <v>114306</v>
      </c>
      <c r="K11" s="38">
        <f t="shared" si="1"/>
        <v>2134831</v>
      </c>
      <c r="L11" s="59"/>
      <c r="M11" s="59"/>
      <c r="N11" s="59"/>
    </row>
    <row r="12" spans="1:14" ht="16.5" customHeight="1">
      <c r="A12" s="22" t="s">
        <v>79</v>
      </c>
      <c r="B12" s="42">
        <v>21350</v>
      </c>
      <c r="C12" s="42">
        <v>19004</v>
      </c>
      <c r="D12" s="42">
        <v>23571</v>
      </c>
      <c r="E12" s="42">
        <v>15757</v>
      </c>
      <c r="F12" s="42">
        <v>12989</v>
      </c>
      <c r="G12" s="42">
        <v>11686</v>
      </c>
      <c r="H12" s="42">
        <v>12249</v>
      </c>
      <c r="I12" s="42">
        <v>18883</v>
      </c>
      <c r="J12" s="42">
        <v>5059</v>
      </c>
      <c r="K12" s="38">
        <f t="shared" si="1"/>
        <v>140548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280792</v>
      </c>
      <c r="C13" s="42">
        <f>+C11-C12</f>
        <v>224726</v>
      </c>
      <c r="D13" s="42">
        <f>+D11-D12</f>
        <v>275316</v>
      </c>
      <c r="E13" s="42">
        <f aca="true" t="shared" si="3" ref="E13:J13">+E11-E12</f>
        <v>152629</v>
      </c>
      <c r="F13" s="42">
        <f t="shared" si="3"/>
        <v>200275</v>
      </c>
      <c r="G13" s="42">
        <f t="shared" si="3"/>
        <v>199954</v>
      </c>
      <c r="H13" s="42">
        <f t="shared" si="3"/>
        <v>232384</v>
      </c>
      <c r="I13" s="42">
        <f t="shared" si="3"/>
        <v>318960</v>
      </c>
      <c r="J13" s="42">
        <f t="shared" si="3"/>
        <v>109247</v>
      </c>
      <c r="K13" s="38">
        <f t="shared" si="1"/>
        <v>1994283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1.08526386797701</v>
      </c>
      <c r="C18" s="39">
        <v>1.14385018377767</v>
      </c>
      <c r="D18" s="39">
        <v>1.06702988283428</v>
      </c>
      <c r="E18" s="39">
        <v>1.321692195097723</v>
      </c>
      <c r="F18" s="39">
        <v>0.992138668094256</v>
      </c>
      <c r="G18" s="39">
        <v>1.102106942762836</v>
      </c>
      <c r="H18" s="39">
        <v>1.098857002930559</v>
      </c>
      <c r="I18" s="39">
        <v>1.067775295198185</v>
      </c>
      <c r="J18" s="39">
        <v>0.999949094332804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1592310.4199999997</v>
      </c>
      <c r="C20" s="36">
        <f aca="true" t="shared" si="4" ref="C20:J20">SUM(C21:C28)</f>
        <v>1506458.25</v>
      </c>
      <c r="D20" s="36">
        <f t="shared" si="4"/>
        <v>1877910.84</v>
      </c>
      <c r="E20" s="36">
        <f t="shared" si="4"/>
        <v>1160118.04</v>
      </c>
      <c r="F20" s="36">
        <f t="shared" si="4"/>
        <v>1152611.9700000002</v>
      </c>
      <c r="G20" s="36">
        <f t="shared" si="4"/>
        <v>1250054.7200000002</v>
      </c>
      <c r="H20" s="36">
        <f t="shared" si="4"/>
        <v>1146451.34</v>
      </c>
      <c r="I20" s="36">
        <f t="shared" si="4"/>
        <v>1603589.99</v>
      </c>
      <c r="J20" s="36">
        <f t="shared" si="4"/>
        <v>559751.4400000001</v>
      </c>
      <c r="K20" s="36">
        <f aca="true" t="shared" si="5" ref="K20:K28">SUM(B20:J20)</f>
        <v>11849257.01</v>
      </c>
      <c r="L20"/>
      <c r="M20"/>
      <c r="N20"/>
    </row>
    <row r="21" spans="1:14" ht="16.5" customHeight="1">
      <c r="A21" s="35" t="s">
        <v>28</v>
      </c>
      <c r="B21" s="58">
        <f>ROUND((B15+B16)*B7,2)</f>
        <v>1406172.7</v>
      </c>
      <c r="C21" s="58">
        <f>ROUND((C15+C16)*C7,2)</f>
        <v>1264102.75</v>
      </c>
      <c r="D21" s="58">
        <f aca="true" t="shared" si="6" ref="D21:J21">ROUND((D15+D16)*D7,2)</f>
        <v>1692442.58</v>
      </c>
      <c r="E21" s="58">
        <f t="shared" si="6"/>
        <v>838510.9</v>
      </c>
      <c r="F21" s="58">
        <f t="shared" si="6"/>
        <v>1116943.62</v>
      </c>
      <c r="G21" s="58">
        <f t="shared" si="6"/>
        <v>1091152.05</v>
      </c>
      <c r="H21" s="58">
        <f t="shared" si="6"/>
        <v>997589.21</v>
      </c>
      <c r="I21" s="58">
        <f t="shared" si="6"/>
        <v>1427941.9</v>
      </c>
      <c r="J21" s="58">
        <f t="shared" si="6"/>
        <v>537110.49</v>
      </c>
      <c r="K21" s="30">
        <f t="shared" si="5"/>
        <v>10371966.200000001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119895.72</v>
      </c>
      <c r="C22" s="30">
        <f t="shared" si="7"/>
        <v>181841.41</v>
      </c>
      <c r="D22" s="30">
        <f t="shared" si="7"/>
        <v>113444.23</v>
      </c>
      <c r="E22" s="30">
        <f t="shared" si="7"/>
        <v>269742.41</v>
      </c>
      <c r="F22" s="30">
        <f t="shared" si="7"/>
        <v>-8780.66</v>
      </c>
      <c r="G22" s="30">
        <f t="shared" si="7"/>
        <v>111414.2</v>
      </c>
      <c r="H22" s="30">
        <f t="shared" si="7"/>
        <v>98618.68</v>
      </c>
      <c r="I22" s="30">
        <f t="shared" si="7"/>
        <v>96779.18</v>
      </c>
      <c r="J22" s="30">
        <f t="shared" si="7"/>
        <v>-27.34</v>
      </c>
      <c r="K22" s="30">
        <f t="shared" si="5"/>
        <v>982927.83</v>
      </c>
      <c r="L22"/>
      <c r="M22"/>
      <c r="N22"/>
    </row>
    <row r="23" spans="1:14" ht="16.5" customHeight="1">
      <c r="A23" s="18" t="s">
        <v>26</v>
      </c>
      <c r="B23" s="30">
        <v>61999.4</v>
      </c>
      <c r="C23" s="30">
        <v>54727.41</v>
      </c>
      <c r="D23" s="30">
        <v>63979.34</v>
      </c>
      <c r="E23" s="30">
        <v>44966.19</v>
      </c>
      <c r="F23" s="30">
        <v>40963.57</v>
      </c>
      <c r="G23" s="30">
        <v>43839.08</v>
      </c>
      <c r="H23" s="30">
        <v>44943.57</v>
      </c>
      <c r="I23" s="30">
        <v>72837.33</v>
      </c>
      <c r="J23" s="30">
        <v>20048.25</v>
      </c>
      <c r="K23" s="30">
        <f t="shared" si="5"/>
        <v>448304.14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1245.29</v>
      </c>
      <c r="D26" s="30">
        <v>1552.71</v>
      </c>
      <c r="E26" s="30">
        <v>958.72</v>
      </c>
      <c r="F26" s="30">
        <v>953.51</v>
      </c>
      <c r="G26" s="30">
        <v>1034.27</v>
      </c>
      <c r="H26" s="30">
        <v>948.3</v>
      </c>
      <c r="I26" s="30">
        <v>1326.05</v>
      </c>
      <c r="J26" s="30">
        <v>463.73</v>
      </c>
      <c r="K26" s="30">
        <f t="shared" si="5"/>
        <v>9798.210000000001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-170088.68</v>
      </c>
      <c r="C31" s="30">
        <f t="shared" si="8"/>
        <v>-77125.1</v>
      </c>
      <c r="D31" s="30">
        <f t="shared" si="8"/>
        <v>1409160.7499999998</v>
      </c>
      <c r="E31" s="30">
        <f t="shared" si="8"/>
        <v>-140791.25</v>
      </c>
      <c r="F31" s="30">
        <f t="shared" si="8"/>
        <v>-51458</v>
      </c>
      <c r="G31" s="30">
        <f t="shared" si="8"/>
        <v>-102304.81</v>
      </c>
      <c r="H31" s="30">
        <f t="shared" si="8"/>
        <v>1023036.43</v>
      </c>
      <c r="I31" s="30">
        <f t="shared" si="8"/>
        <v>-110073.15</v>
      </c>
      <c r="J31" s="30">
        <f t="shared" si="8"/>
        <v>-33420.3</v>
      </c>
      <c r="K31" s="30">
        <f aca="true" t="shared" si="9" ref="K31:K39">SUM(B31:J31)</f>
        <v>1746935.89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-170088.68</v>
      </c>
      <c r="C32" s="30">
        <f t="shared" si="10"/>
        <v>-77125.1</v>
      </c>
      <c r="D32" s="30">
        <f t="shared" si="10"/>
        <v>-98456.79999999999</v>
      </c>
      <c r="E32" s="30">
        <f t="shared" si="10"/>
        <v>-140791.25</v>
      </c>
      <c r="F32" s="30">
        <f t="shared" si="10"/>
        <v>-51458</v>
      </c>
      <c r="G32" s="30">
        <f t="shared" si="10"/>
        <v>-102304.81</v>
      </c>
      <c r="H32" s="30">
        <f t="shared" si="10"/>
        <v>-47963.57</v>
      </c>
      <c r="I32" s="30">
        <f t="shared" si="10"/>
        <v>-110073.15</v>
      </c>
      <c r="J32" s="30">
        <f t="shared" si="10"/>
        <v>-26940.7</v>
      </c>
      <c r="K32" s="30">
        <f t="shared" si="9"/>
        <v>-825202.0599999998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-66708.4</v>
      </c>
      <c r="C33" s="30">
        <f t="shared" si="11"/>
        <v>-70210.8</v>
      </c>
      <c r="D33" s="30">
        <f t="shared" si="11"/>
        <v>-64895.6</v>
      </c>
      <c r="E33" s="30">
        <f t="shared" si="11"/>
        <v>-44717.2</v>
      </c>
      <c r="F33" s="30">
        <f t="shared" si="11"/>
        <v>-51458</v>
      </c>
      <c r="G33" s="30">
        <f t="shared" si="11"/>
        <v>-26083.2</v>
      </c>
      <c r="H33" s="30">
        <f t="shared" si="11"/>
        <v>-22831.6</v>
      </c>
      <c r="I33" s="30">
        <f t="shared" si="11"/>
        <v>-70853.2</v>
      </c>
      <c r="J33" s="30">
        <f t="shared" si="11"/>
        <v>-14841.2</v>
      </c>
      <c r="K33" s="30">
        <f t="shared" si="9"/>
        <v>-432599.2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-103380.28</v>
      </c>
      <c r="C36" s="30">
        <v>-6914.3</v>
      </c>
      <c r="D36" s="30">
        <v>-33561.2</v>
      </c>
      <c r="E36" s="30">
        <v>-96074.05</v>
      </c>
      <c r="F36" s="26">
        <v>0</v>
      </c>
      <c r="G36" s="30">
        <v>-76221.61</v>
      </c>
      <c r="H36" s="30">
        <v>-25131.97</v>
      </c>
      <c r="I36" s="30">
        <v>-39219.95</v>
      </c>
      <c r="J36" s="30">
        <v>-12099.5</v>
      </c>
      <c r="K36" s="30">
        <f t="shared" si="9"/>
        <v>-392602.86000000004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1422221.7399999998</v>
      </c>
      <c r="C54" s="27">
        <f t="shared" si="15"/>
        <v>1429333.15</v>
      </c>
      <c r="D54" s="27">
        <f t="shared" si="15"/>
        <v>3287071.59</v>
      </c>
      <c r="E54" s="27">
        <f t="shared" si="15"/>
        <v>1019326.79</v>
      </c>
      <c r="F54" s="27">
        <f t="shared" si="15"/>
        <v>1101153.9700000002</v>
      </c>
      <c r="G54" s="27">
        <f t="shared" si="15"/>
        <v>1147749.9100000001</v>
      </c>
      <c r="H54" s="27">
        <f t="shared" si="15"/>
        <v>2169487.77</v>
      </c>
      <c r="I54" s="27">
        <f t="shared" si="15"/>
        <v>1493516.84</v>
      </c>
      <c r="J54" s="27">
        <f t="shared" si="15"/>
        <v>526331.14</v>
      </c>
      <c r="K54" s="20">
        <f>SUM(B54:J54)</f>
        <v>13596192.9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1422221.75</v>
      </c>
      <c r="C60" s="10">
        <f t="shared" si="17"/>
        <v>1429333.149059774</v>
      </c>
      <c r="D60" s="10">
        <f t="shared" si="17"/>
        <v>3287071.5926143583</v>
      </c>
      <c r="E60" s="10">
        <f t="shared" si="17"/>
        <v>1019326.787978196</v>
      </c>
      <c r="F60" s="10">
        <f t="shared" si="17"/>
        <v>1101153.9683786249</v>
      </c>
      <c r="G60" s="10">
        <f t="shared" si="17"/>
        <v>1147749.903083509</v>
      </c>
      <c r="H60" s="10">
        <f t="shared" si="17"/>
        <v>2169487.778281698</v>
      </c>
      <c r="I60" s="10">
        <f>SUM(I61:I73)</f>
        <v>1493516.85</v>
      </c>
      <c r="J60" s="10">
        <f t="shared" si="17"/>
        <v>526331.1366014514</v>
      </c>
      <c r="K60" s="5">
        <f>SUM(K61:K73)</f>
        <v>13596192.915997613</v>
      </c>
      <c r="L60" s="9"/>
    </row>
    <row r="61" spans="1:12" ht="16.5" customHeight="1">
      <c r="A61" s="7" t="s">
        <v>56</v>
      </c>
      <c r="B61" s="8">
        <v>1243021.81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1243021.81</v>
      </c>
      <c r="L61"/>
    </row>
    <row r="62" spans="1:12" ht="16.5" customHeight="1">
      <c r="A62" s="7" t="s">
        <v>57</v>
      </c>
      <c r="B62" s="8">
        <v>179199.94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179199.94</v>
      </c>
      <c r="L62"/>
    </row>
    <row r="63" spans="1:12" ht="16.5" customHeight="1">
      <c r="A63" s="7" t="s">
        <v>4</v>
      </c>
      <c r="B63" s="6">
        <v>0</v>
      </c>
      <c r="C63" s="8">
        <v>1429333.149059774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1429333.149059774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3287071.5926143583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3287071.5926143583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1019326.787978196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1019326.787978196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1101153.9683786249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1101153.9683786249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1147749.903083509</v>
      </c>
      <c r="H67" s="6">
        <v>0</v>
      </c>
      <c r="I67" s="6">
        <v>0</v>
      </c>
      <c r="J67" s="6">
        <v>0</v>
      </c>
      <c r="K67" s="5">
        <f t="shared" si="18"/>
        <v>1147749.903083509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2169487.778281698</v>
      </c>
      <c r="I68" s="6">
        <v>0</v>
      </c>
      <c r="J68" s="6">
        <v>0</v>
      </c>
      <c r="K68" s="5">
        <f t="shared" si="18"/>
        <v>2169487.778281698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548718.09</v>
      </c>
      <c r="J70" s="6">
        <v>0</v>
      </c>
      <c r="K70" s="5">
        <f t="shared" si="18"/>
        <v>548718.09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944798.76</v>
      </c>
      <c r="J71" s="6">
        <v>0</v>
      </c>
      <c r="K71" s="5">
        <f t="shared" si="18"/>
        <v>944798.76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526331.1366014514</v>
      </c>
      <c r="K72" s="5">
        <f t="shared" si="18"/>
        <v>526331.1366014514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2023-07-31T16:41:51Z</dcterms:modified>
  <cp:category/>
  <cp:version/>
  <cp:contentType/>
  <cp:contentStatus/>
</cp:coreProperties>
</file>