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<sst xmlns="http://schemas.openxmlformats.org/spreadsheetml/2006/main" count="82" uniqueCount="81">
  <si>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</si>
  <si>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</si>
  <si>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</si>
  <si>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</si>
  <si>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</si>
  <si>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</si>
  <si>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</si>
  <si>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</si>
  <si>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</si>
  <si>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</si>
  <si>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</si>
  <si>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</si>
  <si>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</si>
  <si>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</si>
  <si>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</si>
  <si>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</si>
  <si>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</si>
  <si>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</si>
  <si>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</si>
  <si>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</si>
  <si>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</si>
  <si>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</si>
  <si>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</si>
  <si>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</si>
  <si>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</si>
  <si>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</si>
  <si>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</si>
  <si>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</si>
  <si>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</si>
  <si>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</si>
  <si>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</si>
  <si>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</si>
  <si>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</si>
  <si>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</si>
  <si>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</si>
  <si>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</si>
  <si>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</si>
  <si>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</si>
  <si>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</si>
  <si>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</si>
  <si>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</si>
  <si>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</si>
  <si>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</si>
  <si>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</si>
  <si>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</si>
  <si>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</si>
  <si>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</si>
  <si>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</si>
  <si>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</si>
  <si>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</si>
  <si>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</si>
  <si>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</si>
  <si>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</si>
  <si>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</si>
  <si>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</si>
  <si>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</si>
  <si>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</si>
  <si>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</si>
  <si>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</si>
  <si>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</si>
  <si>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</si>
  <si>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</si>
  <si>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</si>
  <si>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</si>
  <si>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</si>
  <si>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</si>
  <si>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</si>
  <si>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</si>
  <si>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</si>
  <si>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</si>
  <si>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</si>
  <si>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</si>
  <si>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</si>
  <si>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</si>
  <si>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</si>
  <si>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</si>
  <si>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</si>
  <si>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</si>
  <si>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</si>
  <si>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</si>
  <si>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23/07/23 - VENCIMENTO 28/07/23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</si>
</sst>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94978</v>
      </c>
      <c r="C7" s="46">
        <f aca="true" t="shared" si="0" ref="C7:J7">+C8+C11</f>
        <v>70638</v>
      </c>
      <c r="D7" s="46">
        <f t="shared" si="0"/>
        <v>100844</v>
      </c>
      <c r="E7" s="46">
        <f t="shared" si="0"/>
        <v>49509</v>
      </c>
      <c r="F7" s="46">
        <f t="shared" si="0"/>
        <v>79659</v>
      </c>
      <c r="G7" s="46">
        <f t="shared" si="0"/>
        <v>80311</v>
      </c>
      <c r="H7" s="46">
        <f t="shared" si="0"/>
        <v>90612</v>
      </c>
      <c r="I7" s="46">
        <f t="shared" si="0"/>
        <v>120120</v>
      </c>
      <c r="J7" s="46">
        <f t="shared" si="0"/>
        <v>27614</v>
      </c>
      <c r="K7" s="38">
        <f aca="true" t="shared" si="1" ref="K7:K13">SUM(B7:J7)</f>
        <v>714285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6527</v>
      </c>
      <c r="C8" s="44">
        <f t="shared" si="2"/>
        <v>6190</v>
      </c>
      <c r="D8" s="44">
        <f t="shared" si="2"/>
        <v>7466</v>
      </c>
      <c r="E8" s="44">
        <f t="shared" si="2"/>
        <v>4351</v>
      </c>
      <c r="F8" s="44">
        <f t="shared" si="2"/>
        <v>5618</v>
      </c>
      <c r="G8" s="44">
        <f t="shared" si="2"/>
        <v>3676</v>
      </c>
      <c r="H8" s="44">
        <f t="shared" si="2"/>
        <v>3010</v>
      </c>
      <c r="I8" s="44">
        <f t="shared" si="2"/>
        <v>7626</v>
      </c>
      <c r="J8" s="44">
        <f t="shared" si="2"/>
        <v>893</v>
      </c>
      <c r="K8" s="38">
        <f t="shared" si="1"/>
        <v>45357</v>
      </c>
      <c r="L8"/>
      <c r="M8"/>
      <c r="N8"/>
    </row>
    <row r="9" spans="1:14" ht="16.5" customHeight="1">
      <c r="A9" s="22" t="s">
        <v>32</v>
      </c>
      <c r="B9" s="44">
        <v>6513</v>
      </c>
      <c r="C9" s="44">
        <v>6190</v>
      </c>
      <c r="D9" s="44">
        <v>7466</v>
      </c>
      <c r="E9" s="44">
        <v>4284</v>
      </c>
      <c r="F9" s="44">
        <v>5610</v>
      </c>
      <c r="G9" s="44">
        <v>3675</v>
      </c>
      <c r="H9" s="44">
        <v>3010</v>
      </c>
      <c r="I9" s="44">
        <v>7606</v>
      </c>
      <c r="J9" s="44">
        <v>893</v>
      </c>
      <c r="K9" s="38">
        <f t="shared" si="1"/>
        <v>45247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0</v>
      </c>
      <c r="D10" s="44">
        <v>0</v>
      </c>
      <c r="E10" s="44">
        <v>67</v>
      </c>
      <c r="F10" s="44">
        <v>8</v>
      </c>
      <c r="G10" s="44">
        <v>1</v>
      </c>
      <c r="H10" s="44">
        <v>0</v>
      </c>
      <c r="I10" s="44">
        <v>20</v>
      </c>
      <c r="J10" s="44">
        <v>0</v>
      </c>
      <c r="K10" s="38">
        <f t="shared" si="1"/>
        <v>110</v>
      </c>
      <c r="L10"/>
      <c r="M10"/>
      <c r="N10"/>
    </row>
    <row r="11" spans="1:14" ht="16.5" customHeight="1">
      <c r="A11" s="43" t="s">
        <v>67</v>
      </c>
      <c r="B11" s="42">
        <v>88451</v>
      </c>
      <c r="C11" s="42">
        <v>64448</v>
      </c>
      <c r="D11" s="42">
        <v>93378</v>
      </c>
      <c r="E11" s="42">
        <v>45158</v>
      </c>
      <c r="F11" s="42">
        <v>74041</v>
      </c>
      <c r="G11" s="42">
        <v>76635</v>
      </c>
      <c r="H11" s="42">
        <v>87602</v>
      </c>
      <c r="I11" s="42">
        <v>112494</v>
      </c>
      <c r="J11" s="42">
        <v>26721</v>
      </c>
      <c r="K11" s="38">
        <f t="shared" si="1"/>
        <v>668928</v>
      </c>
      <c r="L11" s="59"/>
      <c r="M11" s="59"/>
      <c r="N11" s="59"/>
    </row>
    <row r="12" spans="1:14" ht="16.5" customHeight="1">
      <c r="A12" s="22" t="s">
        <v>79</v>
      </c>
      <c r="B12" s="42">
        <v>7975</v>
      </c>
      <c r="C12" s="42">
        <v>6191</v>
      </c>
      <c r="D12" s="42">
        <v>9457</v>
      </c>
      <c r="E12" s="42">
        <v>5486</v>
      </c>
      <c r="F12" s="42">
        <v>5966</v>
      </c>
      <c r="G12" s="42">
        <v>4713</v>
      </c>
      <c r="H12" s="42">
        <v>4870</v>
      </c>
      <c r="I12" s="42">
        <v>7022</v>
      </c>
      <c r="J12" s="42">
        <v>1269</v>
      </c>
      <c r="K12" s="38">
        <f t="shared" si="1"/>
        <v>52949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80476</v>
      </c>
      <c r="C13" s="42">
        <f>+C11-C12</f>
        <v>58257</v>
      </c>
      <c r="D13" s="42">
        <f>+D11-D12</f>
        <v>83921</v>
      </c>
      <c r="E13" s="42">
        <f aca="true" t="shared" si="3" ref="E13:J13">+E11-E12</f>
        <v>39672</v>
      </c>
      <c r="F13" s="42">
        <f t="shared" si="3"/>
        <v>68075</v>
      </c>
      <c r="G13" s="42">
        <f t="shared" si="3"/>
        <v>71922</v>
      </c>
      <c r="H13" s="42">
        <f t="shared" si="3"/>
        <v>82732</v>
      </c>
      <c r="I13" s="42">
        <f t="shared" si="3"/>
        <v>105472</v>
      </c>
      <c r="J13" s="42">
        <f t="shared" si="3"/>
        <v>25452</v>
      </c>
      <c r="K13" s="38">
        <f t="shared" si="1"/>
        <v>615979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1.0717320422427</v>
      </c>
      <c r="C18" s="39">
        <v>1.199321405683349</v>
      </c>
      <c r="D18" s="39">
        <v>1.054216463013678</v>
      </c>
      <c r="E18" s="39">
        <v>1.317073546492491</v>
      </c>
      <c r="F18" s="39">
        <v>1.012508735071458</v>
      </c>
      <c r="G18" s="39">
        <v>1.143966991234314</v>
      </c>
      <c r="H18" s="39">
        <v>1.117453959912315</v>
      </c>
      <c r="I18" s="39">
        <v>1.101737245764971</v>
      </c>
      <c r="J18" s="39">
        <v>0.990366755145693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478652.25</v>
      </c>
      <c r="C20" s="36">
        <f aca="true" t="shared" si="4" ref="C20:J20">SUM(C21:C28)</f>
        <v>443430.81000000006</v>
      </c>
      <c r="D20" s="36">
        <f t="shared" si="4"/>
        <v>615059.75</v>
      </c>
      <c r="E20" s="36">
        <f t="shared" si="4"/>
        <v>333095.8399999999</v>
      </c>
      <c r="F20" s="36">
        <f t="shared" si="4"/>
        <v>422869.42</v>
      </c>
      <c r="G20" s="36">
        <f t="shared" si="4"/>
        <v>484949.95</v>
      </c>
      <c r="H20" s="36">
        <f t="shared" si="4"/>
        <v>434207.44000000006</v>
      </c>
      <c r="I20" s="36">
        <f t="shared" si="4"/>
        <v>573860.6199999999</v>
      </c>
      <c r="J20" s="36">
        <f t="shared" si="4"/>
        <v>136802.63999999998</v>
      </c>
      <c r="K20" s="36">
        <f aca="true" t="shared" si="5" ref="K20:K28">SUM(B20:J20)</f>
        <v>3922928.72</v>
      </c>
      <c r="L20"/>
      <c r="M20"/>
      <c r="N20"/>
    </row>
    <row r="21" spans="1:14" ht="16.5" customHeight="1">
      <c r="A21" s="35" t="s">
        <v>28</v>
      </c>
      <c r="B21" s="58">
        <f>ROUND((B15+B16)*B7,2)</f>
        <v>420838.02</v>
      </c>
      <c r="C21" s="58">
        <f>ROUND((C15+C16)*C7,2)</f>
        <v>343844.59</v>
      </c>
      <c r="D21" s="58">
        <f aca="true" t="shared" si="6" ref="D21:J21">ROUND((D15+D16)*D7,2)</f>
        <v>544174.39</v>
      </c>
      <c r="E21" s="58">
        <f t="shared" si="6"/>
        <v>232276.42</v>
      </c>
      <c r="F21" s="58">
        <f t="shared" si="6"/>
        <v>395498.97</v>
      </c>
      <c r="G21" s="58">
        <f t="shared" si="6"/>
        <v>402775.73</v>
      </c>
      <c r="H21" s="58">
        <f t="shared" si="6"/>
        <v>361831.84</v>
      </c>
      <c r="I21" s="58">
        <f t="shared" si="6"/>
        <v>484528.04</v>
      </c>
      <c r="J21" s="58">
        <f t="shared" si="6"/>
        <v>126035.82</v>
      </c>
      <c r="K21" s="30">
        <f t="shared" si="5"/>
        <v>3311803.82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30187.57</v>
      </c>
      <c r="C22" s="30">
        <f t="shared" si="7"/>
        <v>68535.59</v>
      </c>
      <c r="D22" s="30">
        <f t="shared" si="7"/>
        <v>29503.21</v>
      </c>
      <c r="E22" s="30">
        <f t="shared" si="7"/>
        <v>73648.71</v>
      </c>
      <c r="F22" s="30">
        <f t="shared" si="7"/>
        <v>4947.19</v>
      </c>
      <c r="G22" s="30">
        <f t="shared" si="7"/>
        <v>57986.41</v>
      </c>
      <c r="H22" s="30">
        <f t="shared" si="7"/>
        <v>42498.58</v>
      </c>
      <c r="I22" s="30">
        <f t="shared" si="7"/>
        <v>49294.55</v>
      </c>
      <c r="J22" s="30">
        <f t="shared" si="7"/>
        <v>-1214.13</v>
      </c>
      <c r="K22" s="30">
        <f t="shared" si="5"/>
        <v>355387.68000000005</v>
      </c>
      <c r="L22"/>
      <c r="M22"/>
      <c r="N22"/>
    </row>
    <row r="23" spans="1:14" ht="16.5" customHeight="1">
      <c r="A23" s="18" t="s">
        <v>26</v>
      </c>
      <c r="B23" s="30">
        <v>23561.69</v>
      </c>
      <c r="C23" s="30">
        <v>25448.39</v>
      </c>
      <c r="D23" s="30">
        <v>33427.75</v>
      </c>
      <c r="E23" s="30">
        <v>20438.91</v>
      </c>
      <c r="F23" s="30">
        <v>18885.72</v>
      </c>
      <c r="G23" s="30">
        <v>20418.58</v>
      </c>
      <c r="H23" s="30">
        <v>24495.83</v>
      </c>
      <c r="I23" s="30">
        <v>33967.37</v>
      </c>
      <c r="J23" s="30">
        <v>9498.99</v>
      </c>
      <c r="K23" s="30">
        <f t="shared" si="5"/>
        <v>210143.22999999998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1138.48</v>
      </c>
      <c r="C26" s="30">
        <v>1055.11</v>
      </c>
      <c r="D26" s="30">
        <v>1464.13</v>
      </c>
      <c r="E26" s="30">
        <v>791.98</v>
      </c>
      <c r="F26" s="30">
        <v>1005.61</v>
      </c>
      <c r="G26" s="30">
        <v>1154.11</v>
      </c>
      <c r="H26" s="30">
        <v>1034.27</v>
      </c>
      <c r="I26" s="30">
        <v>1365.13</v>
      </c>
      <c r="J26" s="30">
        <v>325.65</v>
      </c>
      <c r="K26" s="30">
        <f t="shared" si="5"/>
        <v>9334.47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-28657.2</v>
      </c>
      <c r="C31" s="30">
        <f t="shared" si="8"/>
        <v>-27236</v>
      </c>
      <c r="D31" s="30">
        <f t="shared" si="8"/>
        <v>-541232.85</v>
      </c>
      <c r="E31" s="30">
        <f t="shared" si="8"/>
        <v>-18849.6</v>
      </c>
      <c r="F31" s="30">
        <f t="shared" si="8"/>
        <v>-24684</v>
      </c>
      <c r="G31" s="30">
        <f t="shared" si="8"/>
        <v>-16170</v>
      </c>
      <c r="H31" s="30">
        <f t="shared" si="8"/>
        <v>-391244</v>
      </c>
      <c r="I31" s="30">
        <f t="shared" si="8"/>
        <v>-33466.4</v>
      </c>
      <c r="J31" s="30">
        <f t="shared" si="8"/>
        <v>-10408.8</v>
      </c>
      <c r="K31" s="30">
        <f aca="true" t="shared" si="9" ref="K31:K39">SUM(B31:J31)</f>
        <v>-1091948.8499999999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-28657.2</v>
      </c>
      <c r="C32" s="30">
        <f t="shared" si="10"/>
        <v>-27236</v>
      </c>
      <c r="D32" s="30">
        <f t="shared" si="10"/>
        <v>-32850.4</v>
      </c>
      <c r="E32" s="30">
        <f t="shared" si="10"/>
        <v>-18849.6</v>
      </c>
      <c r="F32" s="30">
        <f t="shared" si="10"/>
        <v>-24684</v>
      </c>
      <c r="G32" s="30">
        <f t="shared" si="10"/>
        <v>-16170</v>
      </c>
      <c r="H32" s="30">
        <f t="shared" si="10"/>
        <v>-13244</v>
      </c>
      <c r="I32" s="30">
        <f t="shared" si="10"/>
        <v>-33466.4</v>
      </c>
      <c r="J32" s="30">
        <f t="shared" si="10"/>
        <v>-3929.2</v>
      </c>
      <c r="K32" s="30">
        <f t="shared" si="9"/>
        <v>-199086.80000000002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-28657.2</v>
      </c>
      <c r="C33" s="30">
        <f t="shared" si="11"/>
        <v>-27236</v>
      </c>
      <c r="D33" s="30">
        <f t="shared" si="11"/>
        <v>-32850.4</v>
      </c>
      <c r="E33" s="30">
        <f t="shared" si="11"/>
        <v>-18849.6</v>
      </c>
      <c r="F33" s="30">
        <f t="shared" si="11"/>
        <v>-24684</v>
      </c>
      <c r="G33" s="30">
        <f t="shared" si="11"/>
        <v>-16170</v>
      </c>
      <c r="H33" s="30">
        <f t="shared" si="11"/>
        <v>-13244</v>
      </c>
      <c r="I33" s="30">
        <f t="shared" si="11"/>
        <v>-33466.4</v>
      </c>
      <c r="J33" s="30">
        <f t="shared" si="11"/>
        <v>-3929.2</v>
      </c>
      <c r="K33" s="30">
        <f t="shared" si="9"/>
        <v>-199086.80000000002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449995.05</v>
      </c>
      <c r="C54" s="27">
        <f t="shared" si="15"/>
        <v>416194.81000000006</v>
      </c>
      <c r="D54" s="27">
        <f t="shared" si="15"/>
        <v>73826.90000000002</v>
      </c>
      <c r="E54" s="27">
        <f t="shared" si="15"/>
        <v>314246.23999999993</v>
      </c>
      <c r="F54" s="27">
        <f t="shared" si="15"/>
        <v>398185.42</v>
      </c>
      <c r="G54" s="27">
        <f t="shared" si="15"/>
        <v>468779.95</v>
      </c>
      <c r="H54" s="27">
        <f t="shared" si="15"/>
        <v>42963.44000000006</v>
      </c>
      <c r="I54" s="27">
        <f t="shared" si="15"/>
        <v>540394.2199999999</v>
      </c>
      <c r="J54" s="27">
        <f t="shared" si="15"/>
        <v>126393.83999999998</v>
      </c>
      <c r="K54" s="20">
        <f>SUM(B54:J54)</f>
        <v>2830979.8699999996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449995.06</v>
      </c>
      <c r="C60" s="10">
        <f t="shared" si="17"/>
        <v>416194.8117164786</v>
      </c>
      <c r="D60" s="10">
        <f t="shared" si="17"/>
        <v>73826.90172733832</v>
      </c>
      <c r="E60" s="10">
        <f t="shared" si="17"/>
        <v>314246.2521040386</v>
      </c>
      <c r="F60" s="10">
        <f t="shared" si="17"/>
        <v>398185.4210264232</v>
      </c>
      <c r="G60" s="10">
        <f t="shared" si="17"/>
        <v>468779.9474203541</v>
      </c>
      <c r="H60" s="10">
        <f t="shared" si="17"/>
        <v>42963.44292302203</v>
      </c>
      <c r="I60" s="10">
        <f>SUM(I61:I73)</f>
        <v>540394.22</v>
      </c>
      <c r="J60" s="10">
        <f t="shared" si="17"/>
        <v>126393.83329017166</v>
      </c>
      <c r="K60" s="5">
        <f>SUM(K61:K73)</f>
        <v>2830979.8902078266</v>
      </c>
      <c r="L60" s="9"/>
    </row>
    <row r="61" spans="1:12" ht="16.5" customHeight="1">
      <c r="A61" s="7" t="s">
        <v>56</v>
      </c>
      <c r="B61" s="8">
        <v>393250.68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393250.68</v>
      </c>
      <c r="L61"/>
    </row>
    <row r="62" spans="1:12" ht="16.5" customHeight="1">
      <c r="A62" s="7" t="s">
        <v>57</v>
      </c>
      <c r="B62" s="8">
        <v>56744.38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56744.38</v>
      </c>
      <c r="L62"/>
    </row>
    <row r="63" spans="1:12" ht="16.5" customHeight="1">
      <c r="A63" s="7" t="s">
        <v>4</v>
      </c>
      <c r="B63" s="6">
        <v>0</v>
      </c>
      <c r="C63" s="8">
        <v>416194.8117164786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416194.8117164786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73826.90172733832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73826.90172733832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314246.2521040386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314246.2521040386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398185.4210264232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398185.4210264232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468779.9474203541</v>
      </c>
      <c r="H67" s="6">
        <v>0</v>
      </c>
      <c r="I67" s="6">
        <v>0</v>
      </c>
      <c r="J67" s="6">
        <v>0</v>
      </c>
      <c r="K67" s="5">
        <f t="shared" si="18"/>
        <v>468779.9474203541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42963.44292302203</v>
      </c>
      <c r="I68" s="6">
        <v>0</v>
      </c>
      <c r="J68" s="6">
        <v>0</v>
      </c>
      <c r="K68" s="5">
        <f t="shared" si="18"/>
        <v>42963.44292302203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208105.81</v>
      </c>
      <c r="J70" s="6">
        <v>0</v>
      </c>
      <c r="K70" s="5">
        <f t="shared" si="18"/>
        <v>208105.81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332288.41</v>
      </c>
      <c r="J71" s="6">
        <v>0</v>
      </c>
      <c r="K71" s="5">
        <f t="shared" si="18"/>
        <v>332288.41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126393.83329017166</v>
      </c>
      <c r="K72" s="5">
        <f t="shared" si="18"/>
        <v>126393.83329017166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2023-07-27T16:49:09Z</dcterms:modified>
  <cp:category/>
  <cp:version/>
  <cp:contentType/>
  <cp:contentStatus/>
</cp:coreProperties>
</file>