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<sst xmlns="http://schemas.openxmlformats.org/spreadsheetml/2006/main" count="82" uniqueCount="81">
  <si>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</si>
  <si>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</si>
  <si>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</si>
  <si>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</si>
  <si>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</si>
  <si>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</si>
  <si>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</si>
  <si>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</si>
  <si>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</si>
  <si>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</si>
  <si>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</si>
  <si>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</si>
  <si>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</si>
  <si>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</si>
  <si>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</si>
  <si>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</si>
  <si>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</si>
  <si>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</si>
  <si>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</si>
  <si>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</si>
  <si>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</si>
  <si>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</si>
  <si>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</si>
  <si>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</si>
  <si>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</si>
  <si>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</si>
  <si>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</si>
  <si>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</si>
  <si>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</si>
  <si>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</si>
  <si>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</si>
  <si>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</si>
  <si>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</si>
  <si>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</si>
  <si>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</si>
  <si>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</si>
  <si>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</si>
  <si>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</si>
  <si>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</si>
  <si>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</si>
  <si>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</si>
  <si>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</si>
  <si>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</si>
  <si>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</si>
  <si>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</si>
  <si>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</si>
  <si>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</si>
  <si>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</si>
  <si>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</si>
  <si>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</si>
  <si>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</si>
  <si>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</si>
  <si>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</si>
  <si>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</si>
  <si>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</si>
  <si>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</si>
  <si>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</si>
  <si>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</si>
  <si>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</si>
  <si>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</si>
  <si>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</si>
  <si>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</si>
  <si>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</si>
  <si>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</si>
  <si>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</si>
  <si>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</si>
  <si>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</si>
  <si>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</si>
  <si>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</si>
  <si>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</si>
  <si>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</si>
  <si>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</si>
  <si>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</si>
  <si>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</si>
  <si>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</si>
  <si>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</si>
  <si>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</si>
  <si>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</si>
  <si>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</si>
  <si>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</si>
  <si>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22/07/23 - VENCIMENTO 28/07/23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</si>
</sst>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172927</v>
      </c>
      <c r="C7" s="46">
        <f aca="true" t="shared" si="0" ref="C7:J7">+C8+C11</f>
        <v>141596</v>
      </c>
      <c r="D7" s="46">
        <f t="shared" si="0"/>
        <v>195090</v>
      </c>
      <c r="E7" s="46">
        <f t="shared" si="0"/>
        <v>96454</v>
      </c>
      <c r="F7" s="46">
        <f t="shared" si="0"/>
        <v>132260</v>
      </c>
      <c r="G7" s="46">
        <f t="shared" si="0"/>
        <v>145615</v>
      </c>
      <c r="H7" s="46">
        <f t="shared" si="0"/>
        <v>163567</v>
      </c>
      <c r="I7" s="46">
        <f t="shared" si="0"/>
        <v>198875</v>
      </c>
      <c r="J7" s="46">
        <f t="shared" si="0"/>
        <v>48282</v>
      </c>
      <c r="K7" s="38">
        <f aca="true" t="shared" si="1" ref="K7:K13">SUM(B7:J7)</f>
        <v>1294666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11123</v>
      </c>
      <c r="C8" s="44">
        <f t="shared" si="2"/>
        <v>12530</v>
      </c>
      <c r="D8" s="44">
        <f t="shared" si="2"/>
        <v>13064</v>
      </c>
      <c r="E8" s="44">
        <f t="shared" si="2"/>
        <v>7864</v>
      </c>
      <c r="F8" s="44">
        <f t="shared" si="2"/>
        <v>8691</v>
      </c>
      <c r="G8" s="44">
        <f t="shared" si="2"/>
        <v>5625</v>
      </c>
      <c r="H8" s="44">
        <f t="shared" si="2"/>
        <v>4547</v>
      </c>
      <c r="I8" s="44">
        <f t="shared" si="2"/>
        <v>11397</v>
      </c>
      <c r="J8" s="44">
        <f t="shared" si="2"/>
        <v>1509</v>
      </c>
      <c r="K8" s="38">
        <f t="shared" si="1"/>
        <v>76350</v>
      </c>
      <c r="L8"/>
      <c r="M8"/>
      <c r="N8"/>
    </row>
    <row r="9" spans="1:14" ht="16.5" customHeight="1">
      <c r="A9" s="22" t="s">
        <v>32</v>
      </c>
      <c r="B9" s="44">
        <v>11101</v>
      </c>
      <c r="C9" s="44">
        <v>12530</v>
      </c>
      <c r="D9" s="44">
        <v>13064</v>
      </c>
      <c r="E9" s="44">
        <v>7702</v>
      </c>
      <c r="F9" s="44">
        <v>8677</v>
      </c>
      <c r="G9" s="44">
        <v>5624</v>
      </c>
      <c r="H9" s="44">
        <v>4547</v>
      </c>
      <c r="I9" s="44">
        <v>11377</v>
      </c>
      <c r="J9" s="44">
        <v>1509</v>
      </c>
      <c r="K9" s="38">
        <f t="shared" si="1"/>
        <v>76131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0</v>
      </c>
      <c r="D10" s="44">
        <v>0</v>
      </c>
      <c r="E10" s="44">
        <v>162</v>
      </c>
      <c r="F10" s="44">
        <v>14</v>
      </c>
      <c r="G10" s="44">
        <v>1</v>
      </c>
      <c r="H10" s="44">
        <v>0</v>
      </c>
      <c r="I10" s="44">
        <v>20</v>
      </c>
      <c r="J10" s="44">
        <v>0</v>
      </c>
      <c r="K10" s="38">
        <f t="shared" si="1"/>
        <v>219</v>
      </c>
      <c r="L10"/>
      <c r="M10"/>
      <c r="N10"/>
    </row>
    <row r="11" spans="1:14" ht="16.5" customHeight="1">
      <c r="A11" s="43" t="s">
        <v>67</v>
      </c>
      <c r="B11" s="42">
        <v>161804</v>
      </c>
      <c r="C11" s="42">
        <v>129066</v>
      </c>
      <c r="D11" s="42">
        <v>182026</v>
      </c>
      <c r="E11" s="42">
        <v>88590</v>
      </c>
      <c r="F11" s="42">
        <v>123569</v>
      </c>
      <c r="G11" s="42">
        <v>139990</v>
      </c>
      <c r="H11" s="42">
        <v>159020</v>
      </c>
      <c r="I11" s="42">
        <v>187478</v>
      </c>
      <c r="J11" s="42">
        <v>46773</v>
      </c>
      <c r="K11" s="38">
        <f t="shared" si="1"/>
        <v>1218316</v>
      </c>
      <c r="L11" s="59"/>
      <c r="M11" s="59"/>
      <c r="N11" s="59"/>
    </row>
    <row r="12" spans="1:14" ht="16.5" customHeight="1">
      <c r="A12" s="22" t="s">
        <v>79</v>
      </c>
      <c r="B12" s="42">
        <v>12513</v>
      </c>
      <c r="C12" s="42">
        <v>10875</v>
      </c>
      <c r="D12" s="42">
        <v>14879</v>
      </c>
      <c r="E12" s="42">
        <v>8846</v>
      </c>
      <c r="F12" s="42">
        <v>8002</v>
      </c>
      <c r="G12" s="42">
        <v>7813</v>
      </c>
      <c r="H12" s="42">
        <v>7469</v>
      </c>
      <c r="I12" s="42">
        <v>9896</v>
      </c>
      <c r="J12" s="42">
        <v>1926</v>
      </c>
      <c r="K12" s="38">
        <f t="shared" si="1"/>
        <v>82219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149291</v>
      </c>
      <c r="C13" s="42">
        <f>+C11-C12</f>
        <v>118191</v>
      </c>
      <c r="D13" s="42">
        <f>+D11-D12</f>
        <v>167147</v>
      </c>
      <c r="E13" s="42">
        <f aca="true" t="shared" si="3" ref="E13:J13">+E11-E12</f>
        <v>79744</v>
      </c>
      <c r="F13" s="42">
        <f t="shared" si="3"/>
        <v>115567</v>
      </c>
      <c r="G13" s="42">
        <f t="shared" si="3"/>
        <v>132177</v>
      </c>
      <c r="H13" s="42">
        <f t="shared" si="3"/>
        <v>151551</v>
      </c>
      <c r="I13" s="42">
        <f t="shared" si="3"/>
        <v>177582</v>
      </c>
      <c r="J13" s="42">
        <f t="shared" si="3"/>
        <v>44847</v>
      </c>
      <c r="K13" s="38">
        <f t="shared" si="1"/>
        <v>1136097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1.122656749595306</v>
      </c>
      <c r="C18" s="39">
        <v>1.197465975265579</v>
      </c>
      <c r="D18" s="39">
        <v>1.075026687272856</v>
      </c>
      <c r="E18" s="39">
        <v>1.366555255593342</v>
      </c>
      <c r="F18" s="39">
        <v>1.023026064949892</v>
      </c>
      <c r="G18" s="39">
        <v>1.137958332836662</v>
      </c>
      <c r="H18" s="39">
        <v>1.117538384902837</v>
      </c>
      <c r="I18" s="39">
        <v>1.118227111591376</v>
      </c>
      <c r="J18" s="39">
        <v>1.012642640926133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893909.42</v>
      </c>
      <c r="C20" s="36">
        <f aca="true" t="shared" si="4" ref="C20:J20">SUM(C21:C28)</f>
        <v>867150.1499999998</v>
      </c>
      <c r="D20" s="36">
        <f t="shared" si="4"/>
        <v>1185839.5699999998</v>
      </c>
      <c r="E20" s="36">
        <f t="shared" si="4"/>
        <v>650146.4600000001</v>
      </c>
      <c r="F20" s="36">
        <f t="shared" si="4"/>
        <v>699945.0700000001</v>
      </c>
      <c r="G20" s="36">
        <f t="shared" si="4"/>
        <v>866736.1599999999</v>
      </c>
      <c r="H20" s="36">
        <f t="shared" si="4"/>
        <v>766616.53</v>
      </c>
      <c r="I20" s="36">
        <f t="shared" si="4"/>
        <v>944825.0099999999</v>
      </c>
      <c r="J20" s="36">
        <f t="shared" si="4"/>
        <v>236147.58000000002</v>
      </c>
      <c r="K20" s="36">
        <f aca="true" t="shared" si="5" ref="K20:K28">SUM(B20:J20)</f>
        <v>7111315.95</v>
      </c>
      <c r="L20"/>
      <c r="M20"/>
      <c r="N20"/>
    </row>
    <row r="21" spans="1:14" ht="16.5" customHeight="1">
      <c r="A21" s="35" t="s">
        <v>28</v>
      </c>
      <c r="B21" s="58">
        <f>ROUND((B15+B16)*B7,2)</f>
        <v>766222.24</v>
      </c>
      <c r="C21" s="58">
        <f>ROUND((C15+C16)*C7,2)</f>
        <v>689246.85</v>
      </c>
      <c r="D21" s="58">
        <f aca="true" t="shared" si="6" ref="D21:J21">ROUND((D15+D16)*D7,2)</f>
        <v>1052744.66</v>
      </c>
      <c r="E21" s="58">
        <f t="shared" si="6"/>
        <v>452523.59</v>
      </c>
      <c r="F21" s="58">
        <f t="shared" si="6"/>
        <v>656657.67</v>
      </c>
      <c r="G21" s="58">
        <f t="shared" si="6"/>
        <v>730288.35</v>
      </c>
      <c r="H21" s="58">
        <f t="shared" si="6"/>
        <v>653155.74</v>
      </c>
      <c r="I21" s="58">
        <f t="shared" si="6"/>
        <v>802202.09</v>
      </c>
      <c r="J21" s="58">
        <f t="shared" si="6"/>
        <v>220368.7</v>
      </c>
      <c r="K21" s="30">
        <f t="shared" si="5"/>
        <v>6023409.89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93982.33</v>
      </c>
      <c r="C22" s="30">
        <f t="shared" si="7"/>
        <v>136102.8</v>
      </c>
      <c r="D22" s="30">
        <f t="shared" si="7"/>
        <v>78983.94</v>
      </c>
      <c r="E22" s="30">
        <f t="shared" si="7"/>
        <v>165874.9</v>
      </c>
      <c r="F22" s="30">
        <f t="shared" si="7"/>
        <v>15120.24</v>
      </c>
      <c r="G22" s="30">
        <f t="shared" si="7"/>
        <v>100749.36</v>
      </c>
      <c r="H22" s="30">
        <f t="shared" si="7"/>
        <v>76770.87</v>
      </c>
      <c r="I22" s="30">
        <f t="shared" si="7"/>
        <v>94842.04</v>
      </c>
      <c r="J22" s="30">
        <f t="shared" si="7"/>
        <v>2786.04</v>
      </c>
      <c r="K22" s="30">
        <f t="shared" si="5"/>
        <v>765212.52</v>
      </c>
      <c r="L22"/>
      <c r="M22"/>
      <c r="N22"/>
    </row>
    <row r="23" spans="1:14" ht="16.5" customHeight="1">
      <c r="A23" s="18" t="s">
        <v>26</v>
      </c>
      <c r="B23" s="30">
        <v>29600.81</v>
      </c>
      <c r="C23" s="30">
        <v>36109.68</v>
      </c>
      <c r="D23" s="30">
        <v>46057.57</v>
      </c>
      <c r="E23" s="30">
        <v>24951.04</v>
      </c>
      <c r="F23" s="30">
        <v>24712.99</v>
      </c>
      <c r="G23" s="30">
        <v>31942.25</v>
      </c>
      <c r="H23" s="30">
        <v>31332.18</v>
      </c>
      <c r="I23" s="30">
        <v>41830.06</v>
      </c>
      <c r="J23" s="30">
        <v>10526.51</v>
      </c>
      <c r="K23" s="30">
        <f t="shared" si="5"/>
        <v>277063.08999999997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1177.55</v>
      </c>
      <c r="C26" s="30">
        <v>1143.69</v>
      </c>
      <c r="D26" s="30">
        <v>1563.13</v>
      </c>
      <c r="E26" s="30">
        <v>857.11</v>
      </c>
      <c r="F26" s="30">
        <v>922.24</v>
      </c>
      <c r="G26" s="30">
        <v>1141.08</v>
      </c>
      <c r="H26" s="30">
        <v>1010.82</v>
      </c>
      <c r="I26" s="30">
        <v>1245.29</v>
      </c>
      <c r="J26" s="30">
        <v>310.02</v>
      </c>
      <c r="K26" s="30">
        <f t="shared" si="5"/>
        <v>9370.93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-48844.4</v>
      </c>
      <c r="C31" s="30">
        <f t="shared" si="8"/>
        <v>-55132</v>
      </c>
      <c r="D31" s="30">
        <f t="shared" si="8"/>
        <v>-1123864.05</v>
      </c>
      <c r="E31" s="30">
        <f t="shared" si="8"/>
        <v>-33888.8</v>
      </c>
      <c r="F31" s="30">
        <f t="shared" si="8"/>
        <v>-38178.8</v>
      </c>
      <c r="G31" s="30">
        <f t="shared" si="8"/>
        <v>-24745.6</v>
      </c>
      <c r="H31" s="30">
        <f t="shared" si="8"/>
        <v>-713006.8</v>
      </c>
      <c r="I31" s="30">
        <f t="shared" si="8"/>
        <v>-50058.8</v>
      </c>
      <c r="J31" s="30">
        <f t="shared" si="8"/>
        <v>-13119.2</v>
      </c>
      <c r="K31" s="30">
        <f aca="true" t="shared" si="9" ref="K31:K39">SUM(B31:J31)</f>
        <v>-2100838.45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-48844.4</v>
      </c>
      <c r="C32" s="30">
        <f t="shared" si="10"/>
        <v>-55132</v>
      </c>
      <c r="D32" s="30">
        <f t="shared" si="10"/>
        <v>-57481.6</v>
      </c>
      <c r="E32" s="30">
        <f t="shared" si="10"/>
        <v>-33888.8</v>
      </c>
      <c r="F32" s="30">
        <f t="shared" si="10"/>
        <v>-38178.8</v>
      </c>
      <c r="G32" s="30">
        <f t="shared" si="10"/>
        <v>-24745.6</v>
      </c>
      <c r="H32" s="30">
        <f t="shared" si="10"/>
        <v>-20006.8</v>
      </c>
      <c r="I32" s="30">
        <f t="shared" si="10"/>
        <v>-50058.8</v>
      </c>
      <c r="J32" s="30">
        <f t="shared" si="10"/>
        <v>-6639.6</v>
      </c>
      <c r="K32" s="30">
        <f t="shared" si="9"/>
        <v>-334976.39999999997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-48844.4</v>
      </c>
      <c r="C33" s="30">
        <f t="shared" si="11"/>
        <v>-55132</v>
      </c>
      <c r="D33" s="30">
        <f t="shared" si="11"/>
        <v>-57481.6</v>
      </c>
      <c r="E33" s="30">
        <f t="shared" si="11"/>
        <v>-33888.8</v>
      </c>
      <c r="F33" s="30">
        <f t="shared" si="11"/>
        <v>-38178.8</v>
      </c>
      <c r="G33" s="30">
        <f t="shared" si="11"/>
        <v>-24745.6</v>
      </c>
      <c r="H33" s="30">
        <f t="shared" si="11"/>
        <v>-20006.8</v>
      </c>
      <c r="I33" s="30">
        <f t="shared" si="11"/>
        <v>-50058.8</v>
      </c>
      <c r="J33" s="30">
        <f t="shared" si="11"/>
        <v>-6639.6</v>
      </c>
      <c r="K33" s="30">
        <f t="shared" si="9"/>
        <v>-334976.39999999997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845065.02</v>
      </c>
      <c r="C54" s="27">
        <f t="shared" si="15"/>
        <v>812018.1499999998</v>
      </c>
      <c r="D54" s="27">
        <f t="shared" si="15"/>
        <v>61975.519999999786</v>
      </c>
      <c r="E54" s="27">
        <f t="shared" si="15"/>
        <v>616257.66</v>
      </c>
      <c r="F54" s="27">
        <f t="shared" si="15"/>
        <v>661766.27</v>
      </c>
      <c r="G54" s="27">
        <f t="shared" si="15"/>
        <v>841990.5599999999</v>
      </c>
      <c r="H54" s="27">
        <f t="shared" si="15"/>
        <v>53609.72999999998</v>
      </c>
      <c r="I54" s="27">
        <f t="shared" si="15"/>
        <v>894766.2099999998</v>
      </c>
      <c r="J54" s="27">
        <f t="shared" si="15"/>
        <v>223028.38</v>
      </c>
      <c r="K54" s="20">
        <f>SUM(B54:J54)</f>
        <v>5010477.499999999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845065.0199999999</v>
      </c>
      <c r="C60" s="10">
        <f t="shared" si="17"/>
        <v>812018.1383272118</v>
      </c>
      <c r="D60" s="10">
        <f t="shared" si="17"/>
        <v>61975.52343691909</v>
      </c>
      <c r="E60" s="10">
        <f t="shared" si="17"/>
        <v>616257.643221313</v>
      </c>
      <c r="F60" s="10">
        <f t="shared" si="17"/>
        <v>661766.2684722007</v>
      </c>
      <c r="G60" s="10">
        <f t="shared" si="17"/>
        <v>841990.5591548</v>
      </c>
      <c r="H60" s="10">
        <f t="shared" si="17"/>
        <v>53609.73026554694</v>
      </c>
      <c r="I60" s="10">
        <f>SUM(I61:I73)</f>
        <v>894766.21</v>
      </c>
      <c r="J60" s="10">
        <f t="shared" si="17"/>
        <v>223028.38795880758</v>
      </c>
      <c r="K60" s="5">
        <f>SUM(K61:K73)</f>
        <v>5010477.480836799</v>
      </c>
      <c r="L60" s="9"/>
    </row>
    <row r="61" spans="1:12" ht="16.5" customHeight="1">
      <c r="A61" s="7" t="s">
        <v>56</v>
      </c>
      <c r="B61" s="8">
        <v>738502.32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738502.32</v>
      </c>
      <c r="L61"/>
    </row>
    <row r="62" spans="1:12" ht="16.5" customHeight="1">
      <c r="A62" s="7" t="s">
        <v>57</v>
      </c>
      <c r="B62" s="8">
        <v>106562.7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106562.7</v>
      </c>
      <c r="L62"/>
    </row>
    <row r="63" spans="1:12" ht="16.5" customHeight="1">
      <c r="A63" s="7" t="s">
        <v>4</v>
      </c>
      <c r="B63" s="6">
        <v>0</v>
      </c>
      <c r="C63" s="8">
        <v>812018.1383272118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812018.1383272118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61975.52343691909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61975.52343691909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616257.643221313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616257.643221313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661766.2684722007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661766.2684722007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841990.5591548</v>
      </c>
      <c r="H67" s="6">
        <v>0</v>
      </c>
      <c r="I67" s="6">
        <v>0</v>
      </c>
      <c r="J67" s="6">
        <v>0</v>
      </c>
      <c r="K67" s="5">
        <f t="shared" si="18"/>
        <v>841990.5591548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53609.73026554694</v>
      </c>
      <c r="I68" s="6">
        <v>0</v>
      </c>
      <c r="J68" s="6">
        <v>0</v>
      </c>
      <c r="K68" s="5">
        <f t="shared" si="18"/>
        <v>53609.73026554694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348243.01</v>
      </c>
      <c r="J70" s="6">
        <v>0</v>
      </c>
      <c r="K70" s="5">
        <f t="shared" si="18"/>
        <v>348243.01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546523.2</v>
      </c>
      <c r="J71" s="6">
        <v>0</v>
      </c>
      <c r="K71" s="5">
        <f t="shared" si="18"/>
        <v>546523.2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223028.38795880758</v>
      </c>
      <c r="K72" s="5">
        <f t="shared" si="18"/>
        <v>223028.38795880758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2023-07-27T16:48:39Z</dcterms:modified>
  <cp:category/>
  <cp:version/>
  <cp:contentType/>
  <cp:contentStatus/>
</cp:coreProperties>
</file>