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<sst xmlns="http://schemas.openxmlformats.org/spreadsheetml/2006/main" count="82" uniqueCount="81">
  <si>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</si>
  <si>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</si>
  <si>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</si>
  <si>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</si>
  <si>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</si>
  <si>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</si>
  <si>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</si>
  <si>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</si>
  <si>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</si>
  <si>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</si>
  <si>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</si>
  <si>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</si>
  <si>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</si>
  <si>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</si>
  <si>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</si>
  <si>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</si>
  <si>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</si>
  <si>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</si>
  <si>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</si>
  <si>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</si>
  <si>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</si>
  <si>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</si>
  <si>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</si>
  <si>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</si>
  <si>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</si>
  <si>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</si>
  <si>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</si>
  <si>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</si>
  <si>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</si>
  <si>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</si>
  <si>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</si>
  <si>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</si>
  <si>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</si>
  <si>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</si>
  <si>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</si>
  <si>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</si>
  <si>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</si>
  <si>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</si>
  <si>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</si>
  <si>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</si>
  <si>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</si>
  <si>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</si>
  <si>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</si>
  <si>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</si>
  <si>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</si>
  <si>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</si>
  <si>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</si>
  <si>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</si>
  <si>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</si>
  <si>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</si>
  <si>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</si>
  <si>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</si>
  <si>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</si>
  <si>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</si>
  <si>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</si>
  <si>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</si>
  <si>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</si>
  <si>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</si>
  <si>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</si>
  <si>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</si>
  <si>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</si>
  <si>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</si>
  <si>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</si>
  <si>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</si>
  <si>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</si>
  <si>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</si>
  <si>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</si>
  <si>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</si>
  <si>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</si>
  <si>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</si>
  <si>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</si>
  <si>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</si>
  <si>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</si>
  <si>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</si>
  <si>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</si>
  <si>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</si>
  <si>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</si>
  <si>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</si>
  <si>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</si>
  <si>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</si>
  <si>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21/07/23 - VENCIMENTO 28/07/23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</si>
</sst>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301038</v>
      </c>
      <c r="C7" s="46">
        <f aca="true" t="shared" si="0" ref="C7:J7">+C8+C11</f>
        <v>245238</v>
      </c>
      <c r="D7" s="46">
        <f t="shared" si="0"/>
        <v>306750</v>
      </c>
      <c r="E7" s="46">
        <f t="shared" si="0"/>
        <v>166690</v>
      </c>
      <c r="F7" s="46">
        <f t="shared" si="0"/>
        <v>213698</v>
      </c>
      <c r="G7" s="46">
        <f t="shared" si="0"/>
        <v>208254</v>
      </c>
      <c r="H7" s="46">
        <f t="shared" si="0"/>
        <v>245410</v>
      </c>
      <c r="I7" s="46">
        <f t="shared" si="0"/>
        <v>338410</v>
      </c>
      <c r="J7" s="46">
        <f t="shared" si="0"/>
        <v>112132</v>
      </c>
      <c r="K7" s="38">
        <f aca="true" t="shared" si="1" ref="K7:K13">SUM(B7:J7)</f>
        <v>2137620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15400</v>
      </c>
      <c r="C8" s="44">
        <f t="shared" si="2"/>
        <v>15767</v>
      </c>
      <c r="D8" s="44">
        <f t="shared" si="2"/>
        <v>15581</v>
      </c>
      <c r="E8" s="44">
        <f t="shared" si="2"/>
        <v>10364</v>
      </c>
      <c r="F8" s="44">
        <f t="shared" si="2"/>
        <v>11786</v>
      </c>
      <c r="G8" s="44">
        <f t="shared" si="2"/>
        <v>6209</v>
      </c>
      <c r="H8" s="44">
        <f t="shared" si="2"/>
        <v>5555</v>
      </c>
      <c r="I8" s="44">
        <f t="shared" si="2"/>
        <v>15975</v>
      </c>
      <c r="J8" s="44">
        <f t="shared" si="2"/>
        <v>3232</v>
      </c>
      <c r="K8" s="38">
        <f t="shared" si="1"/>
        <v>99869</v>
      </c>
      <c r="L8"/>
      <c r="M8"/>
      <c r="N8"/>
    </row>
    <row r="9" spans="1:14" ht="16.5" customHeight="1">
      <c r="A9" s="22" t="s">
        <v>32</v>
      </c>
      <c r="B9" s="44">
        <v>15352</v>
      </c>
      <c r="C9" s="44">
        <v>15766</v>
      </c>
      <c r="D9" s="44">
        <v>15581</v>
      </c>
      <c r="E9" s="44">
        <v>10170</v>
      </c>
      <c r="F9" s="44">
        <v>11777</v>
      </c>
      <c r="G9" s="44">
        <v>6209</v>
      </c>
      <c r="H9" s="44">
        <v>5555</v>
      </c>
      <c r="I9" s="44">
        <v>15927</v>
      </c>
      <c r="J9" s="44">
        <v>3232</v>
      </c>
      <c r="K9" s="38">
        <f t="shared" si="1"/>
        <v>99569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1</v>
      </c>
      <c r="D10" s="44">
        <v>0</v>
      </c>
      <c r="E10" s="44">
        <v>194</v>
      </c>
      <c r="F10" s="44">
        <v>9</v>
      </c>
      <c r="G10" s="44">
        <v>0</v>
      </c>
      <c r="H10" s="44">
        <v>0</v>
      </c>
      <c r="I10" s="44">
        <v>48</v>
      </c>
      <c r="J10" s="44">
        <v>0</v>
      </c>
      <c r="K10" s="38">
        <f t="shared" si="1"/>
        <v>300</v>
      </c>
      <c r="L10"/>
      <c r="M10"/>
      <c r="N10"/>
    </row>
    <row r="11" spans="1:14" ht="16.5" customHeight="1">
      <c r="A11" s="43" t="s">
        <v>67</v>
      </c>
      <c r="B11" s="42">
        <v>285638</v>
      </c>
      <c r="C11" s="42">
        <v>229471</v>
      </c>
      <c r="D11" s="42">
        <v>291169</v>
      </c>
      <c r="E11" s="42">
        <v>156326</v>
      </c>
      <c r="F11" s="42">
        <v>201912</v>
      </c>
      <c r="G11" s="42">
        <v>202045</v>
      </c>
      <c r="H11" s="42">
        <v>239855</v>
      </c>
      <c r="I11" s="42">
        <v>322435</v>
      </c>
      <c r="J11" s="42">
        <v>108900</v>
      </c>
      <c r="K11" s="38">
        <f t="shared" si="1"/>
        <v>2037751</v>
      </c>
      <c r="L11" s="59"/>
      <c r="M11" s="59"/>
      <c r="N11" s="59"/>
    </row>
    <row r="12" spans="1:14" ht="16.5" customHeight="1">
      <c r="A12" s="22" t="s">
        <v>79</v>
      </c>
      <c r="B12" s="42">
        <v>20430</v>
      </c>
      <c r="C12" s="42">
        <v>18194</v>
      </c>
      <c r="D12" s="42">
        <v>22515</v>
      </c>
      <c r="E12" s="42">
        <v>14667</v>
      </c>
      <c r="F12" s="42">
        <v>12148</v>
      </c>
      <c r="G12" s="42">
        <v>11009</v>
      </c>
      <c r="H12" s="42">
        <v>11392</v>
      </c>
      <c r="I12" s="42">
        <v>17486</v>
      </c>
      <c r="J12" s="42">
        <v>4933</v>
      </c>
      <c r="K12" s="38">
        <f t="shared" si="1"/>
        <v>132774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265208</v>
      </c>
      <c r="C13" s="42">
        <f>+C11-C12</f>
        <v>211277</v>
      </c>
      <c r="D13" s="42">
        <f>+D11-D12</f>
        <v>268654</v>
      </c>
      <c r="E13" s="42">
        <f aca="true" t="shared" si="3" ref="E13:J13">+E11-E12</f>
        <v>141659</v>
      </c>
      <c r="F13" s="42">
        <f t="shared" si="3"/>
        <v>189764</v>
      </c>
      <c r="G13" s="42">
        <f t="shared" si="3"/>
        <v>191036</v>
      </c>
      <c r="H13" s="42">
        <f t="shared" si="3"/>
        <v>228463</v>
      </c>
      <c r="I13" s="42">
        <f t="shared" si="3"/>
        <v>304949</v>
      </c>
      <c r="J13" s="42">
        <f t="shared" si="3"/>
        <v>103967</v>
      </c>
      <c r="K13" s="38">
        <f t="shared" si="1"/>
        <v>1904977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1.13857972656147</v>
      </c>
      <c r="C18" s="39">
        <v>1.204411440733552</v>
      </c>
      <c r="D18" s="39">
        <v>1.092974982150112</v>
      </c>
      <c r="E18" s="39">
        <v>1.404355723232324</v>
      </c>
      <c r="F18" s="39">
        <v>1.038299721304418</v>
      </c>
      <c r="G18" s="39">
        <v>1.141587072328889</v>
      </c>
      <c r="H18" s="39">
        <v>1.120444148849986</v>
      </c>
      <c r="I18" s="39">
        <v>1.107030306869665</v>
      </c>
      <c r="J18" s="39">
        <v>1.043949903343486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1582366.96</v>
      </c>
      <c r="C20" s="36">
        <f aca="true" t="shared" si="4" ref="C20:J20">SUM(C21:C28)</f>
        <v>1496863.01</v>
      </c>
      <c r="D20" s="36">
        <f t="shared" si="4"/>
        <v>1881797.1500000001</v>
      </c>
      <c r="E20" s="36">
        <f t="shared" si="4"/>
        <v>1149067.32</v>
      </c>
      <c r="F20" s="36">
        <f t="shared" si="4"/>
        <v>1144090.8900000001</v>
      </c>
      <c r="G20" s="36">
        <f t="shared" si="4"/>
        <v>1237575.01</v>
      </c>
      <c r="H20" s="36">
        <f t="shared" si="4"/>
        <v>1146920.43</v>
      </c>
      <c r="I20" s="36">
        <f t="shared" si="4"/>
        <v>1587259.1400000001</v>
      </c>
      <c r="J20" s="36">
        <f t="shared" si="4"/>
        <v>557246.5800000001</v>
      </c>
      <c r="K20" s="36">
        <f aca="true" t="shared" si="5" ref="K20:K28">SUM(B20:J20)</f>
        <v>11783186.49</v>
      </c>
      <c r="L20"/>
      <c r="M20"/>
      <c r="N20"/>
    </row>
    <row r="21" spans="1:14" ht="16.5" customHeight="1">
      <c r="A21" s="35" t="s">
        <v>28</v>
      </c>
      <c r="B21" s="58">
        <f>ROUND((B15+B16)*B7,2)</f>
        <v>1333869.27</v>
      </c>
      <c r="C21" s="58">
        <f>ROUND((C15+C16)*C7,2)</f>
        <v>1193745.01</v>
      </c>
      <c r="D21" s="58">
        <f aca="true" t="shared" si="6" ref="D21:J21">ROUND((D15+D16)*D7,2)</f>
        <v>1655284.35</v>
      </c>
      <c r="E21" s="58">
        <f t="shared" si="6"/>
        <v>782042.8</v>
      </c>
      <c r="F21" s="58">
        <f t="shared" si="6"/>
        <v>1060989.2</v>
      </c>
      <c r="G21" s="58">
        <f t="shared" si="6"/>
        <v>1044435.46</v>
      </c>
      <c r="H21" s="58">
        <f t="shared" si="6"/>
        <v>979971.21</v>
      </c>
      <c r="I21" s="58">
        <f t="shared" si="6"/>
        <v>1365044.42</v>
      </c>
      <c r="J21" s="58">
        <f t="shared" si="6"/>
        <v>511792.87</v>
      </c>
      <c r="K21" s="30">
        <f t="shared" si="5"/>
        <v>9927174.59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184847.24</v>
      </c>
      <c r="C22" s="30">
        <f t="shared" si="7"/>
        <v>244015.14</v>
      </c>
      <c r="D22" s="30">
        <f t="shared" si="7"/>
        <v>153900.03</v>
      </c>
      <c r="E22" s="30">
        <f t="shared" si="7"/>
        <v>316223.48</v>
      </c>
      <c r="F22" s="30">
        <f t="shared" si="7"/>
        <v>40635.59</v>
      </c>
      <c r="G22" s="30">
        <f t="shared" si="7"/>
        <v>147878.56</v>
      </c>
      <c r="H22" s="30">
        <f t="shared" si="7"/>
        <v>118031.8</v>
      </c>
      <c r="I22" s="30">
        <f t="shared" si="7"/>
        <v>146101.12</v>
      </c>
      <c r="J22" s="30">
        <f t="shared" si="7"/>
        <v>22493.25</v>
      </c>
      <c r="K22" s="30">
        <f t="shared" si="5"/>
        <v>1374126.21</v>
      </c>
      <c r="L22"/>
      <c r="M22"/>
      <c r="N22"/>
    </row>
    <row r="23" spans="1:14" ht="16.5" customHeight="1">
      <c r="A23" s="18" t="s">
        <v>26</v>
      </c>
      <c r="B23" s="30">
        <v>59410.93</v>
      </c>
      <c r="C23" s="30">
        <v>53313.04</v>
      </c>
      <c r="D23" s="30">
        <v>64561.98</v>
      </c>
      <c r="E23" s="30">
        <v>43907.71</v>
      </c>
      <c r="F23" s="30">
        <v>38985.87</v>
      </c>
      <c r="G23" s="30">
        <v>41619.42</v>
      </c>
      <c r="H23" s="30">
        <v>43619.6</v>
      </c>
      <c r="I23" s="30">
        <v>70089.83</v>
      </c>
      <c r="J23" s="30">
        <v>20340.42</v>
      </c>
      <c r="K23" s="30">
        <f t="shared" si="5"/>
        <v>435848.8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1313.03</v>
      </c>
      <c r="C26" s="30">
        <v>1242.69</v>
      </c>
      <c r="D26" s="30">
        <v>1560.52</v>
      </c>
      <c r="E26" s="30">
        <v>953.51</v>
      </c>
      <c r="F26" s="30">
        <v>948.3</v>
      </c>
      <c r="G26" s="30">
        <v>1026.45</v>
      </c>
      <c r="H26" s="30">
        <v>950.9</v>
      </c>
      <c r="I26" s="30">
        <v>1318.24</v>
      </c>
      <c r="J26" s="30">
        <v>463.73</v>
      </c>
      <c r="K26" s="30">
        <f t="shared" si="5"/>
        <v>9777.369999999999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-105056.95</v>
      </c>
      <c r="C31" s="30">
        <f t="shared" si="8"/>
        <v>-73190.7</v>
      </c>
      <c r="D31" s="30">
        <f t="shared" si="8"/>
        <v>-104672.09999999995</v>
      </c>
      <c r="E31" s="30">
        <f t="shared" si="8"/>
        <v>-85906.76000000001</v>
      </c>
      <c r="F31" s="30">
        <f t="shared" si="8"/>
        <v>-57803.93</v>
      </c>
      <c r="G31" s="30">
        <f t="shared" si="8"/>
        <v>-57500.75</v>
      </c>
      <c r="H31" s="30">
        <f t="shared" si="8"/>
        <v>-34379.33</v>
      </c>
      <c r="I31" s="30">
        <f t="shared" si="8"/>
        <v>-101837.05</v>
      </c>
      <c r="J31" s="30">
        <f t="shared" si="8"/>
        <v>-25484.61</v>
      </c>
      <c r="K31" s="30">
        <f aca="true" t="shared" si="9" ref="K31:K39">SUM(B31:J31)</f>
        <v>-645832.1799999999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-103584.8</v>
      </c>
      <c r="C32" s="30">
        <f t="shared" si="10"/>
        <v>-73190.7</v>
      </c>
      <c r="D32" s="30">
        <f t="shared" si="10"/>
        <v>-82289.65</v>
      </c>
      <c r="E32" s="30">
        <f t="shared" si="10"/>
        <v>-85906.76000000001</v>
      </c>
      <c r="F32" s="30">
        <f t="shared" si="10"/>
        <v>-51818.8</v>
      </c>
      <c r="G32" s="30">
        <f t="shared" si="10"/>
        <v>-57104.75</v>
      </c>
      <c r="H32" s="30">
        <f t="shared" si="10"/>
        <v>-34379.33</v>
      </c>
      <c r="I32" s="30">
        <f t="shared" si="10"/>
        <v>-85586.61</v>
      </c>
      <c r="J32" s="30">
        <f t="shared" si="10"/>
        <v>-19005.01</v>
      </c>
      <c r="K32" s="30">
        <f t="shared" si="9"/>
        <v>-592866.41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-67548.8</v>
      </c>
      <c r="C33" s="30">
        <f t="shared" si="11"/>
        <v>-69370.4</v>
      </c>
      <c r="D33" s="30">
        <f t="shared" si="11"/>
        <v>-68556.4</v>
      </c>
      <c r="E33" s="30">
        <f t="shared" si="11"/>
        <v>-44748</v>
      </c>
      <c r="F33" s="30">
        <f t="shared" si="11"/>
        <v>-51818.8</v>
      </c>
      <c r="G33" s="30">
        <f t="shared" si="11"/>
        <v>-27319.6</v>
      </c>
      <c r="H33" s="30">
        <f t="shared" si="11"/>
        <v>-24442</v>
      </c>
      <c r="I33" s="30">
        <f t="shared" si="11"/>
        <v>-70078.8</v>
      </c>
      <c r="J33" s="30">
        <f t="shared" si="11"/>
        <v>-14220.8</v>
      </c>
      <c r="K33" s="30">
        <f t="shared" si="9"/>
        <v>-438103.6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-36036</v>
      </c>
      <c r="C36" s="30">
        <v>-3820.3</v>
      </c>
      <c r="D36" s="30">
        <v>-13733.25</v>
      </c>
      <c r="E36" s="30">
        <v>-41158.76</v>
      </c>
      <c r="F36" s="26">
        <v>0</v>
      </c>
      <c r="G36" s="30">
        <v>-29785.15</v>
      </c>
      <c r="H36" s="30">
        <v>-9937.33</v>
      </c>
      <c r="I36" s="30">
        <v>-15507.81</v>
      </c>
      <c r="J36" s="30">
        <v>-4784.21</v>
      </c>
      <c r="K36" s="30">
        <f t="shared" si="9"/>
        <v>-154762.80999999997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-1472.15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-5985.13</v>
      </c>
      <c r="G37" s="27">
        <f t="shared" si="12"/>
        <v>-396</v>
      </c>
      <c r="H37" s="27">
        <f t="shared" si="12"/>
        <v>0</v>
      </c>
      <c r="I37" s="27">
        <f t="shared" si="12"/>
        <v>-16250.44</v>
      </c>
      <c r="J37" s="27">
        <f t="shared" si="12"/>
        <v>-6479.6</v>
      </c>
      <c r="K37" s="30">
        <f t="shared" si="9"/>
        <v>-52965.76999999995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-1472.15</v>
      </c>
      <c r="C39" s="27">
        <v>0</v>
      </c>
      <c r="D39" s="27">
        <v>0</v>
      </c>
      <c r="E39" s="27">
        <v>0</v>
      </c>
      <c r="F39" s="27">
        <v>-5985.13</v>
      </c>
      <c r="G39" s="27">
        <v>-396</v>
      </c>
      <c r="H39" s="27">
        <v>0</v>
      </c>
      <c r="I39" s="27">
        <v>-16250.44</v>
      </c>
      <c r="J39" s="27">
        <v>0</v>
      </c>
      <c r="K39" s="30">
        <f t="shared" si="9"/>
        <v>-24103.72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1477310.01</v>
      </c>
      <c r="C54" s="27">
        <f t="shared" si="15"/>
        <v>1423672.31</v>
      </c>
      <c r="D54" s="27">
        <f t="shared" si="15"/>
        <v>1777125.0500000003</v>
      </c>
      <c r="E54" s="27">
        <f t="shared" si="15"/>
        <v>1063160.56</v>
      </c>
      <c r="F54" s="27">
        <f t="shared" si="15"/>
        <v>1086286.9600000002</v>
      </c>
      <c r="G54" s="27">
        <f t="shared" si="15"/>
        <v>1180074.26</v>
      </c>
      <c r="H54" s="27">
        <f t="shared" si="15"/>
        <v>1112541.0999999999</v>
      </c>
      <c r="I54" s="27">
        <f t="shared" si="15"/>
        <v>1485422.09</v>
      </c>
      <c r="J54" s="27">
        <f t="shared" si="15"/>
        <v>531761.9700000001</v>
      </c>
      <c r="K54" s="20">
        <f>SUM(B54:J54)</f>
        <v>11137354.310000002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1477310.01</v>
      </c>
      <c r="C60" s="10">
        <f t="shared" si="17"/>
        <v>1423672.308003555</v>
      </c>
      <c r="D60" s="10">
        <f t="shared" si="17"/>
        <v>1777125.0548296832</v>
      </c>
      <c r="E60" s="10">
        <f t="shared" si="17"/>
        <v>1063160.576343112</v>
      </c>
      <c r="F60" s="10">
        <f t="shared" si="17"/>
        <v>1086286.9595881687</v>
      </c>
      <c r="G60" s="10">
        <f t="shared" si="17"/>
        <v>1180074.258848615</v>
      </c>
      <c r="H60" s="10">
        <f t="shared" si="17"/>
        <v>1112541.1092617111</v>
      </c>
      <c r="I60" s="10">
        <f>SUM(I61:I73)</f>
        <v>1485422.1</v>
      </c>
      <c r="J60" s="10">
        <f t="shared" si="17"/>
        <v>531761.9752243527</v>
      </c>
      <c r="K60" s="5">
        <f>SUM(K61:K73)</f>
        <v>11137354.352099197</v>
      </c>
      <c r="L60" s="9"/>
    </row>
    <row r="61" spans="1:12" ht="16.5" customHeight="1">
      <c r="A61" s="7" t="s">
        <v>56</v>
      </c>
      <c r="B61" s="8">
        <v>1291168.95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1291168.95</v>
      </c>
      <c r="L61"/>
    </row>
    <row r="62" spans="1:12" ht="16.5" customHeight="1">
      <c r="A62" s="7" t="s">
        <v>57</v>
      </c>
      <c r="B62" s="8">
        <v>186141.06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186141.06</v>
      </c>
      <c r="L62"/>
    </row>
    <row r="63" spans="1:12" ht="16.5" customHeight="1">
      <c r="A63" s="7" t="s">
        <v>4</v>
      </c>
      <c r="B63" s="6">
        <v>0</v>
      </c>
      <c r="C63" s="8">
        <v>1423672.308003555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1423672.308003555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1777125.0548296832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1777125.0548296832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1063160.576343112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1063160.576343112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1086286.9595881687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1086286.9595881687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1180074.258848615</v>
      </c>
      <c r="H67" s="6">
        <v>0</v>
      </c>
      <c r="I67" s="6">
        <v>0</v>
      </c>
      <c r="J67" s="6">
        <v>0</v>
      </c>
      <c r="K67" s="5">
        <f t="shared" si="18"/>
        <v>1180074.258848615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1112541.1092617111</v>
      </c>
      <c r="I68" s="6">
        <v>0</v>
      </c>
      <c r="J68" s="6">
        <v>0</v>
      </c>
      <c r="K68" s="5">
        <f t="shared" si="18"/>
        <v>1112541.1092617111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530147.15</v>
      </c>
      <c r="J70" s="6">
        <v>0</v>
      </c>
      <c r="K70" s="5">
        <f t="shared" si="18"/>
        <v>530147.15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955274.95</v>
      </c>
      <c r="J71" s="6">
        <v>0</v>
      </c>
      <c r="K71" s="5">
        <f t="shared" si="18"/>
        <v>955274.95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531761.9752243527</v>
      </c>
      <c r="K72" s="5">
        <f t="shared" si="18"/>
        <v>531761.9752243527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2023-07-27T16:48:01Z</dcterms:modified>
  <cp:category/>
  <cp:version/>
  <cp:contentType/>
  <cp:contentStatus/>
</cp:coreProperties>
</file>