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<sst xmlns="http://schemas.openxmlformats.org/spreadsheetml/2006/main" count="82" uniqueCount="81">
  <si>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</si>
  <si>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</si>
  <si>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</si>
  <si>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</si>
  <si>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</si>
  <si>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</si>
  <si>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</si>
  <si>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</si>
  <si>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</si>
  <si>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</si>
  <si>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</si>
  <si>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</si>
  <si>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</si>
  <si>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</si>
  <si>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</si>
  <si>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</si>
  <si>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</si>
  <si>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</si>
  <si>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</si>
  <si>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</si>
  <si>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</si>
  <si>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</si>
  <si>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</si>
  <si>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</si>
  <si>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</si>
  <si>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</si>
  <si>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</si>
  <si>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</si>
  <si>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</si>
  <si>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</si>
  <si>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</si>
  <si>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</si>
  <si>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</si>
  <si>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</si>
  <si>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</si>
  <si>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</si>
  <si>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</si>
  <si>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</si>
  <si>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</si>
  <si>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</si>
  <si>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</si>
  <si>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</si>
  <si>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</si>
  <si>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</si>
  <si>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</si>
  <si>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</si>
  <si>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</si>
  <si>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</si>
  <si>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</si>
  <si>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</si>
  <si>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</si>
  <si>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</si>
  <si>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</si>
  <si>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</si>
  <si>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</si>
  <si>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</si>
  <si>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</si>
  <si>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</si>
  <si>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</si>
  <si>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</si>
  <si>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</si>
  <si>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</si>
  <si>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</si>
  <si>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</si>
  <si>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</si>
  <si>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</si>
  <si>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</si>
  <si>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</si>
  <si>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</si>
  <si>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</si>
  <si>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</si>
  <si>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</si>
  <si>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</si>
  <si>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</si>
  <si>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</si>
  <si>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</si>
  <si>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</si>
  <si>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</si>
  <si>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</si>
  <si>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</si>
  <si>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18/07/23 - VENCIMENTO 25/07/23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</si>
</sst>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298716</v>
      </c>
      <c r="C7" s="46">
        <f aca="true" t="shared" si="0" ref="C7:J7">+C8+C11</f>
        <v>247309</v>
      </c>
      <c r="D7" s="46">
        <f t="shared" si="0"/>
        <v>294172</v>
      </c>
      <c r="E7" s="46">
        <f t="shared" si="0"/>
        <v>165970</v>
      </c>
      <c r="F7" s="46">
        <f t="shared" si="0"/>
        <v>208854</v>
      </c>
      <c r="G7" s="46">
        <f t="shared" si="0"/>
        <v>203111</v>
      </c>
      <c r="H7" s="46">
        <f t="shared" si="0"/>
        <v>238788</v>
      </c>
      <c r="I7" s="46">
        <f t="shared" si="0"/>
        <v>339303</v>
      </c>
      <c r="J7" s="46">
        <f t="shared" si="0"/>
        <v>115877</v>
      </c>
      <c r="K7" s="38">
        <f aca="true" t="shared" si="1" ref="K7:K13">SUM(B7:J7)</f>
        <v>2112100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14041</v>
      </c>
      <c r="C8" s="44">
        <f t="shared" si="2"/>
        <v>14919</v>
      </c>
      <c r="D8" s="44">
        <f t="shared" si="2"/>
        <v>13638</v>
      </c>
      <c r="E8" s="44">
        <f t="shared" si="2"/>
        <v>9934</v>
      </c>
      <c r="F8" s="44">
        <f t="shared" si="2"/>
        <v>10743</v>
      </c>
      <c r="G8" s="44">
        <f t="shared" si="2"/>
        <v>5380</v>
      </c>
      <c r="H8" s="44">
        <f t="shared" si="2"/>
        <v>4788</v>
      </c>
      <c r="I8" s="44">
        <f t="shared" si="2"/>
        <v>15062</v>
      </c>
      <c r="J8" s="44">
        <f t="shared" si="2"/>
        <v>3270</v>
      </c>
      <c r="K8" s="38">
        <f t="shared" si="1"/>
        <v>91775</v>
      </c>
      <c r="L8"/>
      <c r="M8"/>
      <c r="N8"/>
    </row>
    <row r="9" spans="1:14" ht="16.5" customHeight="1">
      <c r="A9" s="22" t="s">
        <v>32</v>
      </c>
      <c r="B9" s="44">
        <v>14003</v>
      </c>
      <c r="C9" s="44">
        <v>14919</v>
      </c>
      <c r="D9" s="44">
        <v>13638</v>
      </c>
      <c r="E9" s="44">
        <v>9758</v>
      </c>
      <c r="F9" s="44">
        <v>10734</v>
      </c>
      <c r="G9" s="44">
        <v>5379</v>
      </c>
      <c r="H9" s="44">
        <v>4788</v>
      </c>
      <c r="I9" s="44">
        <v>15022</v>
      </c>
      <c r="J9" s="44">
        <v>3270</v>
      </c>
      <c r="K9" s="38">
        <f t="shared" si="1"/>
        <v>91511</v>
      </c>
      <c r="L9"/>
      <c r="M9"/>
      <c r="N9"/>
    </row>
    <row r="10" spans="1:14" ht="16.5" customHeight="1">
      <c r="A10" s="22" t="s">
        <v>31</v>
      </c>
      <c r="B10" s="44">
        <v>38</v>
      </c>
      <c r="C10" s="44">
        <v>0</v>
      </c>
      <c r="D10" s="44">
        <v>0</v>
      </c>
      <c r="E10" s="44">
        <v>176</v>
      </c>
      <c r="F10" s="44">
        <v>9</v>
      </c>
      <c r="G10" s="44">
        <v>1</v>
      </c>
      <c r="H10" s="44">
        <v>0</v>
      </c>
      <c r="I10" s="44">
        <v>40</v>
      </c>
      <c r="J10" s="44">
        <v>0</v>
      </c>
      <c r="K10" s="38">
        <f t="shared" si="1"/>
        <v>264</v>
      </c>
      <c r="L10"/>
      <c r="M10"/>
      <c r="N10"/>
    </row>
    <row r="11" spans="1:14" ht="16.5" customHeight="1">
      <c r="A11" s="43" t="s">
        <v>67</v>
      </c>
      <c r="B11" s="42">
        <v>284675</v>
      </c>
      <c r="C11" s="42">
        <v>232390</v>
      </c>
      <c r="D11" s="42">
        <v>280534</v>
      </c>
      <c r="E11" s="42">
        <v>156036</v>
      </c>
      <c r="F11" s="42">
        <v>198111</v>
      </c>
      <c r="G11" s="42">
        <v>197731</v>
      </c>
      <c r="H11" s="42">
        <v>234000</v>
      </c>
      <c r="I11" s="42">
        <v>324241</v>
      </c>
      <c r="J11" s="42">
        <v>112607</v>
      </c>
      <c r="K11" s="38">
        <f t="shared" si="1"/>
        <v>2020325</v>
      </c>
      <c r="L11" s="59"/>
      <c r="M11" s="59"/>
      <c r="N11" s="59"/>
    </row>
    <row r="12" spans="1:14" ht="16.5" customHeight="1">
      <c r="A12" s="22" t="s">
        <v>79</v>
      </c>
      <c r="B12" s="42">
        <v>19259</v>
      </c>
      <c r="C12" s="42">
        <v>17460</v>
      </c>
      <c r="D12" s="42">
        <v>21304</v>
      </c>
      <c r="E12" s="42">
        <v>14102</v>
      </c>
      <c r="F12" s="42">
        <v>11189</v>
      </c>
      <c r="G12" s="42">
        <v>10510</v>
      </c>
      <c r="H12" s="42">
        <v>11275</v>
      </c>
      <c r="I12" s="42">
        <v>16938</v>
      </c>
      <c r="J12" s="42">
        <v>4712</v>
      </c>
      <c r="K12" s="38">
        <f t="shared" si="1"/>
        <v>126749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265416</v>
      </c>
      <c r="C13" s="42">
        <f>+C11-C12</f>
        <v>214930</v>
      </c>
      <c r="D13" s="42">
        <f>+D11-D12</f>
        <v>259230</v>
      </c>
      <c r="E13" s="42">
        <f aca="true" t="shared" si="3" ref="E13:J13">+E11-E12</f>
        <v>141934</v>
      </c>
      <c r="F13" s="42">
        <f t="shared" si="3"/>
        <v>186922</v>
      </c>
      <c r="G13" s="42">
        <f t="shared" si="3"/>
        <v>187221</v>
      </c>
      <c r="H13" s="42">
        <f t="shared" si="3"/>
        <v>222725</v>
      </c>
      <c r="I13" s="42">
        <f t="shared" si="3"/>
        <v>307303</v>
      </c>
      <c r="J13" s="42">
        <f t="shared" si="3"/>
        <v>107895</v>
      </c>
      <c r="K13" s="38">
        <f t="shared" si="1"/>
        <v>1893576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1.152305752229174</v>
      </c>
      <c r="C18" s="39">
        <v>1.204493235115116</v>
      </c>
      <c r="D18" s="39">
        <v>1.133262353951606</v>
      </c>
      <c r="E18" s="39">
        <v>1.409575149454158</v>
      </c>
      <c r="F18" s="39">
        <v>1.056642490695755</v>
      </c>
      <c r="G18" s="39">
        <v>1.176910804443786</v>
      </c>
      <c r="H18" s="39">
        <v>1.150424031573911</v>
      </c>
      <c r="I18" s="39">
        <v>1.110372544386167</v>
      </c>
      <c r="J18" s="39">
        <v>1.018739123714472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1587601.39</v>
      </c>
      <c r="C20" s="36">
        <f aca="true" t="shared" si="4" ref="C20:J20">SUM(C21:C28)</f>
        <v>1509422.2500000002</v>
      </c>
      <c r="D20" s="36">
        <f t="shared" si="4"/>
        <v>1870307.2999999998</v>
      </c>
      <c r="E20" s="36">
        <f t="shared" si="4"/>
        <v>1148382.3900000001</v>
      </c>
      <c r="F20" s="36">
        <f t="shared" si="4"/>
        <v>1137654.52</v>
      </c>
      <c r="G20" s="36">
        <f t="shared" si="4"/>
        <v>1244169.7900000003</v>
      </c>
      <c r="H20" s="36">
        <f t="shared" si="4"/>
        <v>1146174.83</v>
      </c>
      <c r="I20" s="36">
        <f t="shared" si="4"/>
        <v>1595221.08</v>
      </c>
      <c r="J20" s="36">
        <f t="shared" si="4"/>
        <v>561882.03</v>
      </c>
      <c r="K20" s="36">
        <f aca="true" t="shared" si="5" ref="K20:K28">SUM(B20:J20)</f>
        <v>11800815.58</v>
      </c>
      <c r="L20"/>
      <c r="M20"/>
      <c r="N20"/>
    </row>
    <row r="21" spans="1:14" ht="16.5" customHeight="1">
      <c r="A21" s="35" t="s">
        <v>28</v>
      </c>
      <c r="B21" s="58">
        <f>ROUND((B15+B16)*B7,2)</f>
        <v>1323580.72</v>
      </c>
      <c r="C21" s="58">
        <f>ROUND((C15+C16)*C7,2)</f>
        <v>1203826.02</v>
      </c>
      <c r="D21" s="58">
        <f aca="true" t="shared" si="6" ref="D21:J21">ROUND((D15+D16)*D7,2)</f>
        <v>1587410.95</v>
      </c>
      <c r="E21" s="58">
        <f t="shared" si="6"/>
        <v>778664.85</v>
      </c>
      <c r="F21" s="58">
        <f t="shared" si="6"/>
        <v>1036939.22</v>
      </c>
      <c r="G21" s="58">
        <f t="shared" si="6"/>
        <v>1018642.29</v>
      </c>
      <c r="H21" s="58">
        <f t="shared" si="6"/>
        <v>953528.24</v>
      </c>
      <c r="I21" s="58">
        <f t="shared" si="6"/>
        <v>1368646.51</v>
      </c>
      <c r="J21" s="58">
        <f t="shared" si="6"/>
        <v>528885.8</v>
      </c>
      <c r="K21" s="30">
        <f t="shared" si="5"/>
        <v>9800124.600000001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201588.96</v>
      </c>
      <c r="C22" s="30">
        <f t="shared" si="7"/>
        <v>246174.28</v>
      </c>
      <c r="D22" s="30">
        <f t="shared" si="7"/>
        <v>211542.12</v>
      </c>
      <c r="E22" s="30">
        <f t="shared" si="7"/>
        <v>318921.77</v>
      </c>
      <c r="F22" s="30">
        <f t="shared" si="7"/>
        <v>58734.82</v>
      </c>
      <c r="G22" s="30">
        <f t="shared" si="7"/>
        <v>180208.83</v>
      </c>
      <c r="H22" s="30">
        <f t="shared" si="7"/>
        <v>143433.56</v>
      </c>
      <c r="I22" s="30">
        <f t="shared" si="7"/>
        <v>151061</v>
      </c>
      <c r="J22" s="30">
        <f t="shared" si="7"/>
        <v>9910.86</v>
      </c>
      <c r="K22" s="30">
        <f t="shared" si="5"/>
        <v>1521576.2000000002</v>
      </c>
      <c r="L22"/>
      <c r="M22"/>
      <c r="N22"/>
    </row>
    <row r="23" spans="1:14" ht="16.5" customHeight="1">
      <c r="A23" s="18" t="s">
        <v>26</v>
      </c>
      <c r="B23" s="30">
        <v>58184.38</v>
      </c>
      <c r="C23" s="30">
        <v>53619.11</v>
      </c>
      <c r="D23" s="30">
        <v>63308.65</v>
      </c>
      <c r="E23" s="30">
        <v>43902.44</v>
      </c>
      <c r="F23" s="30">
        <v>38502.86</v>
      </c>
      <c r="G23" s="30">
        <v>41669.28</v>
      </c>
      <c r="H23" s="30">
        <v>43912.6</v>
      </c>
      <c r="I23" s="30">
        <v>69481.99</v>
      </c>
      <c r="J23" s="30">
        <v>20462.73</v>
      </c>
      <c r="K23" s="30">
        <f t="shared" si="5"/>
        <v>433044.0399999999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1320.84</v>
      </c>
      <c r="C26" s="30">
        <v>1255.71</v>
      </c>
      <c r="D26" s="30">
        <v>1555.31</v>
      </c>
      <c r="E26" s="30">
        <v>953.51</v>
      </c>
      <c r="F26" s="30">
        <v>945.69</v>
      </c>
      <c r="G26" s="30">
        <v>1034.27</v>
      </c>
      <c r="H26" s="30">
        <v>953.51</v>
      </c>
      <c r="I26" s="30">
        <v>1326.05</v>
      </c>
      <c r="J26" s="30">
        <v>466.33</v>
      </c>
      <c r="K26" s="30">
        <f t="shared" si="5"/>
        <v>9811.220000000001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-169362.53</v>
      </c>
      <c r="C31" s="30">
        <f t="shared" si="8"/>
        <v>-72400.6</v>
      </c>
      <c r="D31" s="30">
        <f t="shared" si="8"/>
        <v>1415925.7599999998</v>
      </c>
      <c r="E31" s="30">
        <f t="shared" si="8"/>
        <v>-145739.33000000002</v>
      </c>
      <c r="F31" s="30">
        <f t="shared" si="8"/>
        <v>-47229.6</v>
      </c>
      <c r="G31" s="30">
        <f t="shared" si="8"/>
        <v>-103409.01999999999</v>
      </c>
      <c r="H31" s="30">
        <f t="shared" si="8"/>
        <v>1025311.11</v>
      </c>
      <c r="I31" s="30">
        <f t="shared" si="8"/>
        <v>-104520.43</v>
      </c>
      <c r="J31" s="30">
        <f t="shared" si="8"/>
        <v>-32721.43</v>
      </c>
      <c r="K31" s="30">
        <f aca="true" t="shared" si="9" ref="K31:K39">SUM(B31:J31)</f>
        <v>1765853.93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-169362.53</v>
      </c>
      <c r="C32" s="30">
        <f t="shared" si="10"/>
        <v>-72400.6</v>
      </c>
      <c r="D32" s="30">
        <f t="shared" si="10"/>
        <v>-91691.79</v>
      </c>
      <c r="E32" s="30">
        <f t="shared" si="10"/>
        <v>-145739.33000000002</v>
      </c>
      <c r="F32" s="30">
        <f t="shared" si="10"/>
        <v>-47229.6</v>
      </c>
      <c r="G32" s="30">
        <f t="shared" si="10"/>
        <v>-103409.01999999999</v>
      </c>
      <c r="H32" s="30">
        <f t="shared" si="10"/>
        <v>-45688.89</v>
      </c>
      <c r="I32" s="30">
        <f t="shared" si="10"/>
        <v>-104520.43</v>
      </c>
      <c r="J32" s="30">
        <f t="shared" si="10"/>
        <v>-26241.83</v>
      </c>
      <c r="K32" s="30">
        <f t="shared" si="9"/>
        <v>-806284.0199999999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-61613.2</v>
      </c>
      <c r="C33" s="30">
        <f t="shared" si="11"/>
        <v>-65643.6</v>
      </c>
      <c r="D33" s="30">
        <f t="shared" si="11"/>
        <v>-60007.2</v>
      </c>
      <c r="E33" s="30">
        <f t="shared" si="11"/>
        <v>-42935.2</v>
      </c>
      <c r="F33" s="30">
        <f t="shared" si="11"/>
        <v>-47229.6</v>
      </c>
      <c r="G33" s="30">
        <f t="shared" si="11"/>
        <v>-23667.6</v>
      </c>
      <c r="H33" s="30">
        <f t="shared" si="11"/>
        <v>-21067.2</v>
      </c>
      <c r="I33" s="30">
        <f t="shared" si="11"/>
        <v>-66096.8</v>
      </c>
      <c r="J33" s="30">
        <f t="shared" si="11"/>
        <v>-14388</v>
      </c>
      <c r="K33" s="30">
        <f t="shared" si="9"/>
        <v>-402648.39999999997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-107749.33</v>
      </c>
      <c r="C36" s="30">
        <v>-6757</v>
      </c>
      <c r="D36" s="30">
        <v>-31684.59</v>
      </c>
      <c r="E36" s="30">
        <v>-102804.13</v>
      </c>
      <c r="F36" s="26">
        <v>0</v>
      </c>
      <c r="G36" s="30">
        <v>-79741.42</v>
      </c>
      <c r="H36" s="30">
        <v>-24621.69</v>
      </c>
      <c r="I36" s="30">
        <v>-38423.63</v>
      </c>
      <c r="J36" s="30">
        <v>-11853.83</v>
      </c>
      <c r="K36" s="30">
        <f t="shared" si="9"/>
        <v>-403635.62000000005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1507617.5499999998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-6479.6</v>
      </c>
      <c r="K37" s="30">
        <f t="shared" si="9"/>
        <v>2572137.9499999997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1418238.8599999999</v>
      </c>
      <c r="C54" s="27">
        <f t="shared" si="15"/>
        <v>1437021.6500000001</v>
      </c>
      <c r="D54" s="27">
        <f t="shared" si="15"/>
        <v>3286233.0599999996</v>
      </c>
      <c r="E54" s="27">
        <f t="shared" si="15"/>
        <v>1002643.06</v>
      </c>
      <c r="F54" s="27">
        <f t="shared" si="15"/>
        <v>1090424.92</v>
      </c>
      <c r="G54" s="27">
        <f t="shared" si="15"/>
        <v>1140760.7700000003</v>
      </c>
      <c r="H54" s="27">
        <f t="shared" si="15"/>
        <v>2171485.94</v>
      </c>
      <c r="I54" s="27">
        <f t="shared" si="15"/>
        <v>1490700.6500000001</v>
      </c>
      <c r="J54" s="27">
        <f t="shared" si="15"/>
        <v>529160.6</v>
      </c>
      <c r="K54" s="20">
        <f>SUM(B54:J54)</f>
        <v>13566669.509999998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1418238.87</v>
      </c>
      <c r="C60" s="10">
        <f t="shared" si="17"/>
        <v>1437021.6519433619</v>
      </c>
      <c r="D60" s="10">
        <f t="shared" si="17"/>
        <v>3286233.04928831</v>
      </c>
      <c r="E60" s="10">
        <f t="shared" si="17"/>
        <v>1002643.0584750093</v>
      </c>
      <c r="F60" s="10">
        <f t="shared" si="17"/>
        <v>1090424.9160292286</v>
      </c>
      <c r="G60" s="10">
        <f t="shared" si="17"/>
        <v>1140760.765457144</v>
      </c>
      <c r="H60" s="10">
        <f t="shared" si="17"/>
        <v>2171485.9422476953</v>
      </c>
      <c r="I60" s="10">
        <f>SUM(I61:I73)</f>
        <v>1490700.65</v>
      </c>
      <c r="J60" s="10">
        <f t="shared" si="17"/>
        <v>529160.6017776014</v>
      </c>
      <c r="K60" s="5">
        <f>SUM(K61:K73)</f>
        <v>13566669.505218351</v>
      </c>
      <c r="L60" s="9"/>
    </row>
    <row r="61" spans="1:12" ht="16.5" customHeight="1">
      <c r="A61" s="7" t="s">
        <v>56</v>
      </c>
      <c r="B61" s="8">
        <v>1239257.12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1239257.12</v>
      </c>
      <c r="L61"/>
    </row>
    <row r="62" spans="1:12" ht="16.5" customHeight="1">
      <c r="A62" s="7" t="s">
        <v>57</v>
      </c>
      <c r="B62" s="8">
        <v>178981.75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178981.75</v>
      </c>
      <c r="L62"/>
    </row>
    <row r="63" spans="1:12" ht="16.5" customHeight="1">
      <c r="A63" s="7" t="s">
        <v>4</v>
      </c>
      <c r="B63" s="6">
        <v>0</v>
      </c>
      <c r="C63" s="8">
        <v>1437021.6519433619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1437021.6519433619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3286233.04928831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3286233.04928831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1002643.0584750093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1002643.0584750093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1090424.9160292286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1090424.9160292286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1140760.765457144</v>
      </c>
      <c r="H67" s="6">
        <v>0</v>
      </c>
      <c r="I67" s="6">
        <v>0</v>
      </c>
      <c r="J67" s="6">
        <v>0</v>
      </c>
      <c r="K67" s="5">
        <f t="shared" si="18"/>
        <v>1140760.765457144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2171485.9422476953</v>
      </c>
      <c r="I68" s="6">
        <v>0</v>
      </c>
      <c r="J68" s="6">
        <v>0</v>
      </c>
      <c r="K68" s="5">
        <f t="shared" si="18"/>
        <v>2171485.9422476953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555882.27</v>
      </c>
      <c r="J70" s="6">
        <v>0</v>
      </c>
      <c r="K70" s="5">
        <f t="shared" si="18"/>
        <v>555882.27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934818.38</v>
      </c>
      <c r="J71" s="6">
        <v>0</v>
      </c>
      <c r="K71" s="5">
        <f t="shared" si="18"/>
        <v>934818.38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529160.6017776014</v>
      </c>
      <c r="K72" s="5">
        <f t="shared" si="18"/>
        <v>529160.6017776014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2023-07-25T18:12:09Z</dcterms:modified>
  <cp:category/>
  <cp:version/>
  <cp:contentType/>
  <cp:contentStatus/>
</cp:coreProperties>
</file>