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<sst xmlns="http://schemas.openxmlformats.org/spreadsheetml/2006/main" count="82" uniqueCount="81">
  <si>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</si>
  <si>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</si>
  <si>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</si>
  <si>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</si>
  <si>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</si>
  <si>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</si>
  <si>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</si>
  <si>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</si>
  <si>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</si>
  <si>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</si>
  <si>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</si>
  <si>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</si>
  <si>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</si>
  <si>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</si>
  <si>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</si>
  <si>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</si>
  <si>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</si>
  <si>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</si>
  <si>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</si>
  <si>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</si>
  <si>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</si>
  <si>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</si>
  <si>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</si>
  <si>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</si>
  <si>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</si>
  <si>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</si>
  <si>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</si>
  <si>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</si>
  <si>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</si>
  <si>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</si>
  <si>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</si>
  <si>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</si>
  <si>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</si>
  <si>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</si>
  <si>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</si>
  <si>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</si>
  <si>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</si>
  <si>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</si>
  <si>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</si>
  <si>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</si>
  <si>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</si>
  <si>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</si>
  <si>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</si>
  <si>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</si>
  <si>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</si>
  <si>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</si>
  <si>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</si>
  <si>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</si>
  <si>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</si>
  <si>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</si>
  <si>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</si>
  <si>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</si>
  <si>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</si>
  <si>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</si>
  <si>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</si>
  <si>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</si>
  <si>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</si>
  <si>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</si>
  <si>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</si>
  <si>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</si>
  <si>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</si>
  <si>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</si>
  <si>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</si>
  <si>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</si>
  <si>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</si>
  <si>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</si>
  <si>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</si>
  <si>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</si>
  <si>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</si>
  <si>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</si>
  <si>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</si>
  <si>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</si>
  <si>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</si>
  <si>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</si>
  <si>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</si>
  <si>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</si>
  <si>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</si>
  <si>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</si>
  <si>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</si>
  <si>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</si>
  <si>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16/07/23 - VENCIMENTO 21/07/23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</si>
</sst>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91168</v>
      </c>
      <c r="C7" s="46">
        <f aca="true" t="shared" si="0" ref="C7:J7">+C8+C11</f>
        <v>63178</v>
      </c>
      <c r="D7" s="46">
        <f t="shared" si="0"/>
        <v>97679</v>
      </c>
      <c r="E7" s="46">
        <f t="shared" si="0"/>
        <v>48087</v>
      </c>
      <c r="F7" s="46">
        <f t="shared" si="0"/>
        <v>78547</v>
      </c>
      <c r="G7" s="46">
        <f t="shared" si="0"/>
        <v>75560</v>
      </c>
      <c r="H7" s="46">
        <f t="shared" si="0"/>
        <v>88023</v>
      </c>
      <c r="I7" s="46">
        <f t="shared" si="0"/>
        <v>116482</v>
      </c>
      <c r="J7" s="46">
        <f t="shared" si="0"/>
        <v>26987</v>
      </c>
      <c r="K7" s="38">
        <f aca="true" t="shared" si="1" ref="K7:K13">SUM(B7:J7)</f>
        <v>685711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6118</v>
      </c>
      <c r="C8" s="44">
        <f t="shared" si="2"/>
        <v>5678</v>
      </c>
      <c r="D8" s="44">
        <f t="shared" si="2"/>
        <v>6809</v>
      </c>
      <c r="E8" s="44">
        <f t="shared" si="2"/>
        <v>4020</v>
      </c>
      <c r="F8" s="44">
        <f t="shared" si="2"/>
        <v>5613</v>
      </c>
      <c r="G8" s="44">
        <f t="shared" si="2"/>
        <v>3491</v>
      </c>
      <c r="H8" s="44">
        <f t="shared" si="2"/>
        <v>2785</v>
      </c>
      <c r="I8" s="44">
        <f t="shared" si="2"/>
        <v>7346</v>
      </c>
      <c r="J8" s="44">
        <f t="shared" si="2"/>
        <v>962</v>
      </c>
      <c r="K8" s="38">
        <f t="shared" si="1"/>
        <v>42822</v>
      </c>
      <c r="L8"/>
      <c r="M8"/>
      <c r="N8"/>
    </row>
    <row r="9" spans="1:14" ht="16.5" customHeight="1">
      <c r="A9" s="22" t="s">
        <v>32</v>
      </c>
      <c r="B9" s="44">
        <v>6103</v>
      </c>
      <c r="C9" s="44">
        <v>5678</v>
      </c>
      <c r="D9" s="44">
        <v>6809</v>
      </c>
      <c r="E9" s="44">
        <v>3956</v>
      </c>
      <c r="F9" s="44">
        <v>5603</v>
      </c>
      <c r="G9" s="44">
        <v>3491</v>
      </c>
      <c r="H9" s="44">
        <v>2785</v>
      </c>
      <c r="I9" s="44">
        <v>7327</v>
      </c>
      <c r="J9" s="44">
        <v>962</v>
      </c>
      <c r="K9" s="38">
        <f t="shared" si="1"/>
        <v>42714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0</v>
      </c>
      <c r="E10" s="44">
        <v>64</v>
      </c>
      <c r="F10" s="44">
        <v>10</v>
      </c>
      <c r="G10" s="44">
        <v>0</v>
      </c>
      <c r="H10" s="44">
        <v>0</v>
      </c>
      <c r="I10" s="44">
        <v>19</v>
      </c>
      <c r="J10" s="44">
        <v>0</v>
      </c>
      <c r="K10" s="38">
        <f t="shared" si="1"/>
        <v>108</v>
      </c>
      <c r="L10"/>
      <c r="M10"/>
      <c r="N10"/>
    </row>
    <row r="11" spans="1:14" ht="16.5" customHeight="1">
      <c r="A11" s="43" t="s">
        <v>67</v>
      </c>
      <c r="B11" s="42">
        <v>85050</v>
      </c>
      <c r="C11" s="42">
        <v>57500</v>
      </c>
      <c r="D11" s="42">
        <v>90870</v>
      </c>
      <c r="E11" s="42">
        <v>44067</v>
      </c>
      <c r="F11" s="42">
        <v>72934</v>
      </c>
      <c r="G11" s="42">
        <v>72069</v>
      </c>
      <c r="H11" s="42">
        <v>85238</v>
      </c>
      <c r="I11" s="42">
        <v>109136</v>
      </c>
      <c r="J11" s="42">
        <v>26025</v>
      </c>
      <c r="K11" s="38">
        <f t="shared" si="1"/>
        <v>642889</v>
      </c>
      <c r="L11" s="59"/>
      <c r="M11" s="59"/>
      <c r="N11" s="59"/>
    </row>
    <row r="12" spans="1:14" ht="16.5" customHeight="1">
      <c r="A12" s="22" t="s">
        <v>79</v>
      </c>
      <c r="B12" s="42">
        <v>7481</v>
      </c>
      <c r="C12" s="42">
        <v>5323</v>
      </c>
      <c r="D12" s="42">
        <v>9251</v>
      </c>
      <c r="E12" s="42">
        <v>5394</v>
      </c>
      <c r="F12" s="42">
        <v>5795</v>
      </c>
      <c r="G12" s="42">
        <v>4498</v>
      </c>
      <c r="H12" s="42">
        <v>4844</v>
      </c>
      <c r="I12" s="42">
        <v>6645</v>
      </c>
      <c r="J12" s="42">
        <v>1147</v>
      </c>
      <c r="K12" s="38">
        <f t="shared" si="1"/>
        <v>50378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77569</v>
      </c>
      <c r="C13" s="42">
        <f>+C11-C12</f>
        <v>52177</v>
      </c>
      <c r="D13" s="42">
        <f>+D11-D12</f>
        <v>81619</v>
      </c>
      <c r="E13" s="42">
        <f aca="true" t="shared" si="3" ref="E13:J13">+E11-E12</f>
        <v>38673</v>
      </c>
      <c r="F13" s="42">
        <f t="shared" si="3"/>
        <v>67139</v>
      </c>
      <c r="G13" s="42">
        <f t="shared" si="3"/>
        <v>67571</v>
      </c>
      <c r="H13" s="42">
        <f t="shared" si="3"/>
        <v>80394</v>
      </c>
      <c r="I13" s="42">
        <f t="shared" si="3"/>
        <v>102491</v>
      </c>
      <c r="J13" s="42">
        <f t="shared" si="3"/>
        <v>24878</v>
      </c>
      <c r="K13" s="38">
        <f t="shared" si="1"/>
        <v>592511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1.087266896106909</v>
      </c>
      <c r="C18" s="39">
        <v>1.232325244113219</v>
      </c>
      <c r="D18" s="39">
        <v>1.08510019553586</v>
      </c>
      <c r="E18" s="39">
        <v>1.338892670419953</v>
      </c>
      <c r="F18" s="39">
        <v>1.023458427674543</v>
      </c>
      <c r="G18" s="39">
        <v>1.172665850572075</v>
      </c>
      <c r="H18" s="39">
        <v>1.149728542537254</v>
      </c>
      <c r="I18" s="39">
        <v>1.121950718383209</v>
      </c>
      <c r="J18" s="39">
        <v>0.999206881044456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467156.39999999997</v>
      </c>
      <c r="C20" s="36">
        <f aca="true" t="shared" si="4" ref="C20:J20">SUM(C21:C28)</f>
        <v>409055.99</v>
      </c>
      <c r="D20" s="36">
        <f t="shared" si="4"/>
        <v>613821.5700000001</v>
      </c>
      <c r="E20" s="36">
        <f t="shared" si="4"/>
        <v>328822.29999999993</v>
      </c>
      <c r="F20" s="36">
        <f t="shared" si="4"/>
        <v>421611.86000000004</v>
      </c>
      <c r="G20" s="36">
        <f t="shared" si="4"/>
        <v>467355.32999999996</v>
      </c>
      <c r="H20" s="36">
        <f t="shared" si="4"/>
        <v>434266.36</v>
      </c>
      <c r="I20" s="36">
        <f t="shared" si="4"/>
        <v>566333.6799999999</v>
      </c>
      <c r="J20" s="36">
        <f t="shared" si="4"/>
        <v>135233.28</v>
      </c>
      <c r="K20" s="36">
        <f aca="true" t="shared" si="5" ref="K20:K28">SUM(B20:J20)</f>
        <v>3843656.769999999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403956.29</v>
      </c>
      <c r="C21" s="58">
        <f>ROUND((C15+C16)*C7,2)</f>
        <v>307531.55</v>
      </c>
      <c r="D21" s="58">
        <f aca="true" t="shared" si="6" ref="D21:J21">ROUND((D15+D16)*D7,2)</f>
        <v>527095.42</v>
      </c>
      <c r="E21" s="58">
        <f t="shared" si="6"/>
        <v>225604.97</v>
      </c>
      <c r="F21" s="58">
        <f t="shared" si="6"/>
        <v>389978</v>
      </c>
      <c r="G21" s="58">
        <f t="shared" si="6"/>
        <v>378948.51</v>
      </c>
      <c r="H21" s="58">
        <f t="shared" si="6"/>
        <v>351493.44</v>
      </c>
      <c r="I21" s="58">
        <f t="shared" si="6"/>
        <v>469853.44</v>
      </c>
      <c r="J21" s="58">
        <f t="shared" si="6"/>
        <v>123174.07</v>
      </c>
      <c r="K21" s="30">
        <f t="shared" si="5"/>
        <v>3177635.69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35252.01</v>
      </c>
      <c r="C22" s="30">
        <f t="shared" si="7"/>
        <v>71447.34</v>
      </c>
      <c r="D22" s="30">
        <f t="shared" si="7"/>
        <v>44855.92</v>
      </c>
      <c r="E22" s="30">
        <f t="shared" si="7"/>
        <v>76455.87</v>
      </c>
      <c r="F22" s="30">
        <f t="shared" si="7"/>
        <v>9148.27</v>
      </c>
      <c r="G22" s="30">
        <f t="shared" si="7"/>
        <v>65431.47</v>
      </c>
      <c r="H22" s="30">
        <f t="shared" si="7"/>
        <v>52628.6</v>
      </c>
      <c r="I22" s="30">
        <f t="shared" si="7"/>
        <v>57298.96</v>
      </c>
      <c r="J22" s="30">
        <f t="shared" si="7"/>
        <v>-97.69</v>
      </c>
      <c r="K22" s="30">
        <f t="shared" si="5"/>
        <v>412420.75</v>
      </c>
      <c r="L22"/>
      <c r="M22"/>
      <c r="N22"/>
    </row>
    <row r="23" spans="1:14" ht="16.5" customHeight="1">
      <c r="A23" s="18" t="s">
        <v>26</v>
      </c>
      <c r="B23" s="30">
        <v>23893.55</v>
      </c>
      <c r="C23" s="30">
        <v>24542.6</v>
      </c>
      <c r="D23" s="30">
        <v>33897.6</v>
      </c>
      <c r="E23" s="30">
        <v>20027.05</v>
      </c>
      <c r="F23" s="30">
        <v>18935.02</v>
      </c>
      <c r="G23" s="30">
        <v>19229.57</v>
      </c>
      <c r="H23" s="30">
        <v>24747.5</v>
      </c>
      <c r="I23" s="30">
        <v>33108.01</v>
      </c>
      <c r="J23" s="30">
        <v>9674.94</v>
      </c>
      <c r="K23" s="30">
        <f t="shared" si="5"/>
        <v>208055.84000000003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1128.06</v>
      </c>
      <c r="C26" s="30">
        <v>987.37</v>
      </c>
      <c r="D26" s="30">
        <v>1482.36</v>
      </c>
      <c r="E26" s="30">
        <v>794.59</v>
      </c>
      <c r="F26" s="30">
        <v>1018.64</v>
      </c>
      <c r="G26" s="30">
        <v>1130.66</v>
      </c>
      <c r="H26" s="30">
        <v>1049.9</v>
      </c>
      <c r="I26" s="30">
        <v>1367.74</v>
      </c>
      <c r="J26" s="30">
        <v>325.65</v>
      </c>
      <c r="K26" s="30">
        <f t="shared" si="5"/>
        <v>9284.97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-26853.2</v>
      </c>
      <c r="C31" s="30">
        <f t="shared" si="8"/>
        <v>-24983.2</v>
      </c>
      <c r="D31" s="30">
        <f t="shared" si="8"/>
        <v>-538342.05</v>
      </c>
      <c r="E31" s="30">
        <f t="shared" si="8"/>
        <v>-17406.4</v>
      </c>
      <c r="F31" s="30">
        <f t="shared" si="8"/>
        <v>-24653.2</v>
      </c>
      <c r="G31" s="30">
        <f t="shared" si="8"/>
        <v>-15360.4</v>
      </c>
      <c r="H31" s="30">
        <f t="shared" si="8"/>
        <v>-390254</v>
      </c>
      <c r="I31" s="30">
        <f t="shared" si="8"/>
        <v>-32238.8</v>
      </c>
      <c r="J31" s="30">
        <f t="shared" si="8"/>
        <v>-10712.400000000001</v>
      </c>
      <c r="K31" s="30">
        <f aca="true" t="shared" si="9" ref="K31:K39">SUM(B31:J31)</f>
        <v>-1080803.65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-26853.2</v>
      </c>
      <c r="C32" s="30">
        <f t="shared" si="10"/>
        <v>-24983.2</v>
      </c>
      <c r="D32" s="30">
        <f t="shared" si="10"/>
        <v>-29959.6</v>
      </c>
      <c r="E32" s="30">
        <f t="shared" si="10"/>
        <v>-17406.4</v>
      </c>
      <c r="F32" s="30">
        <f t="shared" si="10"/>
        <v>-24653.2</v>
      </c>
      <c r="G32" s="30">
        <f t="shared" si="10"/>
        <v>-15360.4</v>
      </c>
      <c r="H32" s="30">
        <f t="shared" si="10"/>
        <v>-12254</v>
      </c>
      <c r="I32" s="30">
        <f t="shared" si="10"/>
        <v>-32238.8</v>
      </c>
      <c r="J32" s="30">
        <f t="shared" si="10"/>
        <v>-4232.8</v>
      </c>
      <c r="K32" s="30">
        <f t="shared" si="9"/>
        <v>-187941.59999999998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-26853.2</v>
      </c>
      <c r="C33" s="30">
        <f t="shared" si="11"/>
        <v>-24983.2</v>
      </c>
      <c r="D33" s="30">
        <f t="shared" si="11"/>
        <v>-29959.6</v>
      </c>
      <c r="E33" s="30">
        <f t="shared" si="11"/>
        <v>-17406.4</v>
      </c>
      <c r="F33" s="30">
        <f t="shared" si="11"/>
        <v>-24653.2</v>
      </c>
      <c r="G33" s="30">
        <f t="shared" si="11"/>
        <v>-15360.4</v>
      </c>
      <c r="H33" s="30">
        <f t="shared" si="11"/>
        <v>-12254</v>
      </c>
      <c r="I33" s="30">
        <f t="shared" si="11"/>
        <v>-32238.8</v>
      </c>
      <c r="J33" s="30">
        <f t="shared" si="11"/>
        <v>-4232.8</v>
      </c>
      <c r="K33" s="30">
        <f t="shared" si="9"/>
        <v>-187941.59999999998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440303.19999999995</v>
      </c>
      <c r="C54" s="27">
        <f t="shared" si="15"/>
        <v>384072.79</v>
      </c>
      <c r="D54" s="27">
        <f t="shared" si="15"/>
        <v>75479.52000000002</v>
      </c>
      <c r="E54" s="27">
        <f t="shared" si="15"/>
        <v>311415.8999999999</v>
      </c>
      <c r="F54" s="27">
        <f t="shared" si="15"/>
        <v>396958.66000000003</v>
      </c>
      <c r="G54" s="27">
        <f t="shared" si="15"/>
        <v>451994.92999999993</v>
      </c>
      <c r="H54" s="27">
        <f t="shared" si="15"/>
        <v>44012.359999999986</v>
      </c>
      <c r="I54" s="27">
        <f t="shared" si="15"/>
        <v>534094.8799999999</v>
      </c>
      <c r="J54" s="27">
        <f t="shared" si="15"/>
        <v>124520.88</v>
      </c>
      <c r="K54" s="20">
        <f>SUM(B54:J54)</f>
        <v>2762853.1199999996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440303.2</v>
      </c>
      <c r="C60" s="10">
        <f t="shared" si="17"/>
        <v>384072.7948766203</v>
      </c>
      <c r="D60" s="10">
        <f t="shared" si="17"/>
        <v>75479.51962590928</v>
      </c>
      <c r="E60" s="10">
        <f t="shared" si="17"/>
        <v>311415.8965069655</v>
      </c>
      <c r="F60" s="10">
        <f t="shared" si="17"/>
        <v>396958.66538505384</v>
      </c>
      <c r="G60" s="10">
        <f t="shared" si="17"/>
        <v>451994.92670899583</v>
      </c>
      <c r="H60" s="10">
        <f t="shared" si="17"/>
        <v>44012.360497671296</v>
      </c>
      <c r="I60" s="10">
        <f>SUM(I61:I73)</f>
        <v>534094.89</v>
      </c>
      <c r="J60" s="10">
        <f t="shared" si="17"/>
        <v>124520.88126599607</v>
      </c>
      <c r="K60" s="5">
        <f>SUM(K61:K73)</f>
        <v>2762853.134867212</v>
      </c>
      <c r="L60" s="9"/>
    </row>
    <row r="61" spans="1:12" ht="16.5" customHeight="1">
      <c r="A61" s="7" t="s">
        <v>56</v>
      </c>
      <c r="B61" s="8">
        <v>384825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384825</v>
      </c>
      <c r="L61"/>
    </row>
    <row r="62" spans="1:12" ht="16.5" customHeight="1">
      <c r="A62" s="7" t="s">
        <v>57</v>
      </c>
      <c r="B62" s="8">
        <v>55478.2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55478.2</v>
      </c>
      <c r="L62"/>
    </row>
    <row r="63" spans="1:12" ht="16.5" customHeight="1">
      <c r="A63" s="7" t="s">
        <v>4</v>
      </c>
      <c r="B63" s="6">
        <v>0</v>
      </c>
      <c r="C63" s="8">
        <v>384072.7948766203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384072.7948766203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75479.51962590928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75479.51962590928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311415.8965069655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311415.8965069655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396958.66538505384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396958.66538505384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451994.92670899583</v>
      </c>
      <c r="H67" s="6">
        <v>0</v>
      </c>
      <c r="I67" s="6">
        <v>0</v>
      </c>
      <c r="J67" s="6">
        <v>0</v>
      </c>
      <c r="K67" s="5">
        <f t="shared" si="18"/>
        <v>451994.92670899583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44012.360497671296</v>
      </c>
      <c r="I68" s="6">
        <v>0</v>
      </c>
      <c r="J68" s="6">
        <v>0</v>
      </c>
      <c r="K68" s="5">
        <f t="shared" si="18"/>
        <v>44012.360497671296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204718.57</v>
      </c>
      <c r="J70" s="6">
        <v>0</v>
      </c>
      <c r="K70" s="5">
        <f t="shared" si="18"/>
        <v>204718.57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329376.32</v>
      </c>
      <c r="J71" s="6">
        <v>0</v>
      </c>
      <c r="K71" s="5">
        <f t="shared" si="18"/>
        <v>329376.32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124520.88126599607</v>
      </c>
      <c r="K72" s="5">
        <f t="shared" si="18"/>
        <v>124520.88126599607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2023-07-20T18:15:36Z</dcterms:modified>
  <cp:category/>
  <cp:version/>
  <cp:contentType/>
  <cp:contentStatus/>
</cp:coreProperties>
</file>